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marikad\OneDrive - ADS Group Ltd\0 SC21\02 PDQ SIG\ManEx BusEx Subgroup\ManEx doc\"/>
    </mc:Choice>
  </mc:AlternateContent>
  <xr:revisionPtr revIDLastSave="18" documentId="11_3D9D63A3B0DF333089052518272BFC2492F4671A" xr6:coauthVersionLast="36" xr6:coauthVersionMax="36" xr10:uidLastSave="{CE583FAB-7A8C-42FB-A0D2-45E5D9F030E5}"/>
  <bookViews>
    <workbookView xWindow="120" yWindow="15" windowWidth="15240" windowHeight="8130" xr2:uid="{00000000-000D-0000-FFFF-FFFF00000000}"/>
  </bookViews>
  <sheets>
    <sheet name="Input" sheetId="4" r:id="rId1"/>
    <sheet name="Diagnostic Tables" sheetId="6" r:id="rId2"/>
    <sheet name="Cell Progress Bars" sheetId="5" r:id="rId3"/>
    <sheet name="Diagnostic Summary Output" sheetId="14" r:id="rId4"/>
    <sheet name="Management Commitment Tables" sheetId="7" r:id="rId5"/>
    <sheet name="Man Comm Summary Output" sheetId="12" r:id="rId6"/>
    <sheet name="Feedback Presentation Output" sheetId="13" r:id="rId7"/>
    <sheet name="Submission Output" sheetId="9" r:id="rId8"/>
    <sheet name="Diagnostic Model" sheetId="15" state="hidden" r:id="rId9"/>
    <sheet name="RADAR Model" sheetId="16" state="hidden" r:id="rId10"/>
  </sheets>
  <definedNames>
    <definedName name="AG" localSheetId="8">#REF!</definedName>
    <definedName name="AG" localSheetId="3">#REF!</definedName>
    <definedName name="AG" localSheetId="6">#REF!</definedName>
    <definedName name="AG" localSheetId="5">#REF!</definedName>
    <definedName name="AG" localSheetId="9">#REF!</definedName>
    <definedName name="AG">#REF!</definedName>
    <definedName name="APPH" localSheetId="8">#REF!</definedName>
    <definedName name="APPH" localSheetId="3">#REF!</definedName>
    <definedName name="APPH" localSheetId="6">#REF!</definedName>
    <definedName name="APPH" localSheetId="5">#REF!</definedName>
    <definedName name="APPH" localSheetId="9">#REF!</definedName>
    <definedName name="APPH">#REF!</definedName>
    <definedName name="DateManExRadar" localSheetId="3">'Diagnostic Summary Output'!#REF!</definedName>
    <definedName name="DateManExRadar" localSheetId="6">'Feedback Presentation Output'!#REF!</definedName>
    <definedName name="DateManExRadar" localSheetId="5">'Man Comm Summary Output'!#REF!</definedName>
    <definedName name="DF_GRID_1" localSheetId="8">#REF!</definedName>
    <definedName name="DF_GRID_1" localSheetId="3">#REF!</definedName>
    <definedName name="DF_GRID_1" localSheetId="6">#REF!</definedName>
    <definedName name="DF_GRID_1" localSheetId="5">#REF!</definedName>
    <definedName name="DF_GRID_1" localSheetId="9">#REF!</definedName>
    <definedName name="DF_GRID_1">#REF!</definedName>
    <definedName name="FRU" localSheetId="8">#REF!</definedName>
    <definedName name="FRU" localSheetId="3">#REF!</definedName>
    <definedName name="FRU" localSheetId="6">#REF!</definedName>
    <definedName name="FRU" localSheetId="5">#REF!</definedName>
    <definedName name="FRU" localSheetId="9">#REF!</definedName>
    <definedName name="FRU">#REF!</definedName>
    <definedName name="ftu" localSheetId="8">#REF!</definedName>
    <definedName name="ftu" localSheetId="3">#REF!</definedName>
    <definedName name="ftu" localSheetId="6">#REF!</definedName>
    <definedName name="ftu" localSheetId="5">#REF!</definedName>
    <definedName name="ftu" localSheetId="9">#REF!</definedName>
    <definedName name="ftu">#REF!</definedName>
    <definedName name="_xlnm.Print_Area" localSheetId="3">'Diagnostic Summary Output'!$B$4:$F$69</definedName>
    <definedName name="_xlnm.Print_Area" localSheetId="6">'Feedback Presentation Output'!$B$4:$F$87</definedName>
    <definedName name="_xlnm.Print_Area" localSheetId="5">'Man Comm Summary Output'!$B$4:$F$83</definedName>
    <definedName name="_xlnm.Print_Area" localSheetId="4">'Management Commitment Tables'!$B$2:$I$3</definedName>
    <definedName name="_xlnm.Print_Area" localSheetId="9">'RADAR Model'!$C$2:$J$2</definedName>
    <definedName name="_xlnm.Print_Area" localSheetId="7">'Submission Output'!$B$10:$F$60</definedName>
    <definedName name="QDAllCustomers" localSheetId="8">#REF!</definedName>
    <definedName name="QDAllCustomers" localSheetId="3">#REF!</definedName>
    <definedName name="QDAllCustomers" localSheetId="6">#REF!</definedName>
    <definedName name="QDAllCustomers" localSheetId="5">#REF!</definedName>
    <definedName name="QDAllCustomers" localSheetId="9">#REF!</definedName>
    <definedName name="QDAllCustomers">#REF!</definedName>
    <definedName name="SAPBEXhrIndnt" hidden="1">"Wide"</definedName>
    <definedName name="SAPsysID" hidden="1">"708C5W7SBKP804JT78WJ0JNKI"</definedName>
    <definedName name="SAPwbID" hidden="1">"ARS"</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6" i="14" l="1"/>
  <c r="F26" i="14"/>
  <c r="E26" i="14"/>
  <c r="D26" i="14"/>
  <c r="I25" i="14"/>
  <c r="G25" i="14"/>
  <c r="F25" i="14"/>
  <c r="E25" i="14"/>
  <c r="D25" i="14"/>
  <c r="I24" i="14"/>
  <c r="G24" i="14"/>
  <c r="F24" i="14"/>
  <c r="E24" i="14"/>
  <c r="D24" i="14"/>
  <c r="I23" i="14"/>
  <c r="G23" i="14"/>
  <c r="F23" i="14"/>
  <c r="E23" i="14"/>
  <c r="D23" i="14"/>
  <c r="I22" i="14"/>
  <c r="G22" i="14"/>
  <c r="F22" i="14"/>
  <c r="E22" i="14"/>
  <c r="D22" i="14"/>
  <c r="I21" i="14"/>
  <c r="G21" i="14"/>
  <c r="F21" i="14"/>
  <c r="E21" i="14"/>
  <c r="D21" i="14"/>
  <c r="I20" i="14"/>
  <c r="G20" i="14"/>
  <c r="F20" i="14"/>
  <c r="E20" i="14"/>
  <c r="D20" i="14"/>
  <c r="I19" i="14"/>
  <c r="G19" i="14"/>
  <c r="F19" i="14"/>
  <c r="E19" i="14"/>
  <c r="D19" i="14"/>
  <c r="I18" i="14"/>
  <c r="G18" i="14"/>
  <c r="F18" i="14"/>
  <c r="E18" i="14"/>
  <c r="D18" i="14"/>
  <c r="I17" i="14"/>
  <c r="G17" i="14"/>
  <c r="F17" i="14"/>
  <c r="E17" i="14"/>
  <c r="D17" i="14"/>
  <c r="I16" i="14"/>
  <c r="G16" i="14"/>
  <c r="F16" i="14"/>
  <c r="E16" i="14"/>
  <c r="D16" i="14"/>
  <c r="I15" i="14"/>
  <c r="G15" i="14"/>
  <c r="F15" i="14"/>
  <c r="E15" i="14"/>
  <c r="D15" i="14"/>
  <c r="I14" i="14"/>
  <c r="G14" i="14"/>
  <c r="F14" i="14"/>
  <c r="E14" i="14"/>
  <c r="D14" i="14"/>
  <c r="I13" i="14"/>
  <c r="G13" i="14"/>
  <c r="F13" i="14"/>
  <c r="E13" i="14"/>
  <c r="D13" i="14"/>
  <c r="I12" i="14"/>
  <c r="G12" i="14"/>
  <c r="F12" i="14"/>
  <c r="E12" i="14"/>
  <c r="D12" i="14"/>
  <c r="I11" i="14"/>
  <c r="G11" i="14"/>
  <c r="F11" i="14"/>
  <c r="E11" i="14"/>
  <c r="D11" i="14"/>
  <c r="I10" i="14"/>
  <c r="G10" i="14"/>
  <c r="F10" i="14"/>
  <c r="E10" i="14"/>
  <c r="D10" i="14"/>
  <c r="I9" i="14"/>
  <c r="G9" i="14"/>
  <c r="F9" i="14"/>
  <c r="E9" i="14"/>
  <c r="D9" i="14"/>
  <c r="I8" i="14"/>
  <c r="G8" i="14"/>
  <c r="F8" i="14"/>
  <c r="E8" i="14"/>
  <c r="D8" i="14"/>
  <c r="I7" i="14"/>
  <c r="G7" i="14"/>
  <c r="F7" i="14"/>
  <c r="E7" i="14"/>
  <c r="D7" i="14"/>
  <c r="E68" i="13"/>
  <c r="E67" i="13"/>
  <c r="E69" i="13" s="1"/>
  <c r="M68" i="13" s="1"/>
  <c r="E62" i="13"/>
  <c r="M64" i="13" s="1"/>
  <c r="E61" i="13"/>
  <c r="M63" i="13" s="1"/>
  <c r="E60" i="13"/>
  <c r="I26" i="13"/>
  <c r="F26" i="13"/>
  <c r="E26" i="13"/>
  <c r="D26" i="13"/>
  <c r="I25" i="13"/>
  <c r="G25" i="13"/>
  <c r="F25" i="13"/>
  <c r="E25" i="13"/>
  <c r="D25" i="13"/>
  <c r="I24" i="13"/>
  <c r="G24" i="13"/>
  <c r="F24" i="13"/>
  <c r="E24" i="13"/>
  <c r="D24" i="13"/>
  <c r="I23" i="13"/>
  <c r="G23" i="13"/>
  <c r="F23" i="13"/>
  <c r="E23" i="13"/>
  <c r="D23" i="13"/>
  <c r="I22" i="13"/>
  <c r="G22" i="13"/>
  <c r="F22" i="13"/>
  <c r="E22" i="13"/>
  <c r="D22" i="13"/>
  <c r="I21" i="13"/>
  <c r="G21" i="13"/>
  <c r="F21" i="13"/>
  <c r="E21" i="13"/>
  <c r="D21" i="13"/>
  <c r="I20" i="13"/>
  <c r="G20" i="13"/>
  <c r="F20" i="13"/>
  <c r="E20" i="13"/>
  <c r="D20" i="13"/>
  <c r="I19" i="13"/>
  <c r="G19" i="13"/>
  <c r="H19" i="13" s="1"/>
  <c r="F19" i="13"/>
  <c r="E19" i="13"/>
  <c r="D19" i="13"/>
  <c r="I18" i="13"/>
  <c r="G18" i="13"/>
  <c r="F18" i="13"/>
  <c r="E18" i="13"/>
  <c r="D18" i="13"/>
  <c r="I17" i="13"/>
  <c r="G17" i="13"/>
  <c r="F17" i="13"/>
  <c r="E17" i="13"/>
  <c r="D17" i="13"/>
  <c r="I16" i="13"/>
  <c r="G16" i="13"/>
  <c r="F16" i="13"/>
  <c r="E16" i="13"/>
  <c r="D16" i="13"/>
  <c r="I15" i="13"/>
  <c r="G15" i="13"/>
  <c r="F15" i="13"/>
  <c r="E15" i="13"/>
  <c r="D15" i="13"/>
  <c r="I14" i="13"/>
  <c r="G14" i="13"/>
  <c r="F14" i="13"/>
  <c r="E14" i="13"/>
  <c r="D14" i="13"/>
  <c r="I13" i="13"/>
  <c r="G13" i="13"/>
  <c r="F13" i="13"/>
  <c r="E13" i="13"/>
  <c r="D13" i="13"/>
  <c r="I12" i="13"/>
  <c r="G12" i="13"/>
  <c r="F12" i="13"/>
  <c r="E12" i="13"/>
  <c r="D12" i="13"/>
  <c r="I11" i="13"/>
  <c r="G11" i="13"/>
  <c r="F11" i="13"/>
  <c r="E11" i="13"/>
  <c r="D11" i="13"/>
  <c r="I10" i="13"/>
  <c r="G10" i="13"/>
  <c r="F10" i="13"/>
  <c r="E10" i="13"/>
  <c r="D10" i="13"/>
  <c r="I9" i="13"/>
  <c r="G9" i="13"/>
  <c r="F9" i="13"/>
  <c r="E9" i="13"/>
  <c r="D9" i="13"/>
  <c r="I8" i="13"/>
  <c r="G8" i="13"/>
  <c r="F8" i="13"/>
  <c r="E8" i="13"/>
  <c r="D8" i="13"/>
  <c r="I7" i="13"/>
  <c r="G7" i="13"/>
  <c r="F7" i="13"/>
  <c r="E7" i="13"/>
  <c r="D7" i="13"/>
  <c r="M67" i="13"/>
  <c r="E63" i="13"/>
  <c r="M65" i="13" s="1"/>
  <c r="M66" i="13" l="1"/>
  <c r="I30" i="13"/>
  <c r="H11" i="13"/>
  <c r="H15" i="13"/>
  <c r="H23" i="13"/>
  <c r="G29" i="13"/>
  <c r="G32" i="13" s="1"/>
  <c r="H10" i="13"/>
  <c r="H14" i="13"/>
  <c r="H18" i="13"/>
  <c r="H22" i="13"/>
  <c r="H26" i="13"/>
  <c r="H7" i="13"/>
  <c r="H29" i="13" s="1"/>
  <c r="H8" i="13"/>
  <c r="H9" i="13"/>
  <c r="H12" i="13"/>
  <c r="H13" i="13"/>
  <c r="H16" i="13"/>
  <c r="H17" i="13"/>
  <c r="H20" i="13"/>
  <c r="H21" i="13"/>
  <c r="H24" i="13"/>
  <c r="H25" i="13"/>
  <c r="G29" i="14"/>
  <c r="G32" i="14" s="1"/>
  <c r="H10" i="14"/>
  <c r="H14" i="14"/>
  <c r="H18" i="14"/>
  <c r="H22" i="14"/>
  <c r="H7" i="14"/>
  <c r="H11" i="14"/>
  <c r="H15" i="14"/>
  <c r="H19" i="14"/>
  <c r="H23" i="14"/>
  <c r="H8" i="14"/>
  <c r="I29" i="14"/>
  <c r="H12" i="14"/>
  <c r="H16" i="14"/>
  <c r="H20" i="14"/>
  <c r="H24" i="14"/>
  <c r="I30" i="14"/>
  <c r="H26" i="14"/>
  <c r="H9" i="14"/>
  <c r="H13" i="14"/>
  <c r="H17" i="14"/>
  <c r="H21" i="14"/>
  <c r="H25" i="14"/>
  <c r="I32" i="14"/>
  <c r="G30" i="14"/>
  <c r="I29" i="13"/>
  <c r="G30" i="13"/>
  <c r="M62" i="13"/>
  <c r="H30" i="13" l="1"/>
  <c r="H29" i="14"/>
  <c r="H32" i="14" s="1"/>
  <c r="H30" i="14"/>
  <c r="I32" i="13"/>
  <c r="C85" i="13"/>
  <c r="H32" i="13"/>
  <c r="E51" i="12"/>
  <c r="F64" i="12" s="1"/>
  <c r="E50" i="12"/>
  <c r="F63" i="12" s="1"/>
  <c r="E45" i="12"/>
  <c r="F61" i="12" s="1"/>
  <c r="E44" i="12"/>
  <c r="F60" i="12" s="1"/>
  <c r="E43" i="12"/>
  <c r="I26" i="12"/>
  <c r="F26" i="12"/>
  <c r="E26" i="12"/>
  <c r="D26" i="12"/>
  <c r="I25" i="12"/>
  <c r="G25" i="12"/>
  <c r="F25" i="12"/>
  <c r="E25" i="12"/>
  <c r="D25" i="12"/>
  <c r="I24" i="12"/>
  <c r="G24" i="12"/>
  <c r="F24" i="12"/>
  <c r="E24" i="12"/>
  <c r="D24" i="12"/>
  <c r="I23" i="12"/>
  <c r="G23" i="12"/>
  <c r="F23" i="12"/>
  <c r="E23" i="12"/>
  <c r="D23" i="12"/>
  <c r="I22" i="12"/>
  <c r="G22" i="12"/>
  <c r="F22" i="12"/>
  <c r="E22" i="12"/>
  <c r="D22" i="12"/>
  <c r="I21" i="12"/>
  <c r="G21" i="12"/>
  <c r="F21" i="12"/>
  <c r="E21" i="12"/>
  <c r="D21" i="12"/>
  <c r="I20" i="12"/>
  <c r="G20" i="12"/>
  <c r="F20" i="12"/>
  <c r="E20" i="12"/>
  <c r="D20" i="12"/>
  <c r="I19" i="12"/>
  <c r="G19" i="12"/>
  <c r="F19" i="12"/>
  <c r="E19" i="12"/>
  <c r="D19" i="12"/>
  <c r="I18" i="12"/>
  <c r="G18" i="12"/>
  <c r="F18" i="12"/>
  <c r="E18" i="12"/>
  <c r="D18" i="12"/>
  <c r="I17" i="12"/>
  <c r="G17" i="12"/>
  <c r="F17" i="12"/>
  <c r="E17" i="12"/>
  <c r="D17" i="12"/>
  <c r="I16" i="12"/>
  <c r="G16" i="12"/>
  <c r="F16" i="12"/>
  <c r="E16" i="12"/>
  <c r="D16" i="12"/>
  <c r="I15" i="12"/>
  <c r="G15" i="12"/>
  <c r="F15" i="12"/>
  <c r="E15" i="12"/>
  <c r="D15" i="12"/>
  <c r="I14" i="12"/>
  <c r="G14" i="12"/>
  <c r="F14" i="12"/>
  <c r="E14" i="12"/>
  <c r="D14" i="12"/>
  <c r="I13" i="12"/>
  <c r="G13" i="12"/>
  <c r="F13" i="12"/>
  <c r="E13" i="12"/>
  <c r="D13" i="12"/>
  <c r="I12" i="12"/>
  <c r="G12" i="12"/>
  <c r="F12" i="12"/>
  <c r="E12" i="12"/>
  <c r="D12" i="12"/>
  <c r="I11" i="12"/>
  <c r="G11" i="12"/>
  <c r="F11" i="12"/>
  <c r="E11" i="12"/>
  <c r="D11" i="12"/>
  <c r="I10" i="12"/>
  <c r="G10" i="12"/>
  <c r="F10" i="12"/>
  <c r="E10" i="12"/>
  <c r="D10" i="12"/>
  <c r="I9" i="12"/>
  <c r="G9" i="12"/>
  <c r="F9" i="12"/>
  <c r="E9" i="12"/>
  <c r="D9" i="12"/>
  <c r="I8" i="12"/>
  <c r="G8" i="12"/>
  <c r="F8" i="12"/>
  <c r="E8" i="12"/>
  <c r="D8" i="12"/>
  <c r="I7" i="12"/>
  <c r="G7" i="12"/>
  <c r="F7" i="12"/>
  <c r="E7" i="12"/>
  <c r="D7" i="12"/>
  <c r="E52" i="9"/>
  <c r="E51" i="9"/>
  <c r="E46" i="9"/>
  <c r="E45" i="9"/>
  <c r="E44" i="9"/>
  <c r="I14" i="9"/>
  <c r="I15" i="9"/>
  <c r="I16" i="9"/>
  <c r="I17" i="9"/>
  <c r="I18" i="9"/>
  <c r="I19" i="9"/>
  <c r="I20" i="9"/>
  <c r="I21" i="9"/>
  <c r="I22" i="9"/>
  <c r="I23" i="9"/>
  <c r="I24" i="9"/>
  <c r="I25" i="9"/>
  <c r="I26" i="9"/>
  <c r="I27" i="9"/>
  <c r="I28" i="9"/>
  <c r="I29" i="9"/>
  <c r="I30" i="9"/>
  <c r="I31" i="9"/>
  <c r="I32" i="9"/>
  <c r="I13" i="9"/>
  <c r="C8" i="9"/>
  <c r="D8" i="9"/>
  <c r="D6" i="9"/>
  <c r="J7" i="9"/>
  <c r="J8" i="9"/>
  <c r="J6" i="9"/>
  <c r="AB44" i="7"/>
  <c r="AB43" i="7"/>
  <c r="AB42" i="7"/>
  <c r="AB41" i="7"/>
  <c r="AB35" i="7"/>
  <c r="AB34" i="7"/>
  <c r="AB33" i="7"/>
  <c r="AB23" i="7"/>
  <c r="AB22" i="7"/>
  <c r="AB21" i="7"/>
  <c r="AB15" i="7"/>
  <c r="AB14" i="7"/>
  <c r="AB8" i="7"/>
  <c r="AB7" i="7"/>
  <c r="T42" i="4"/>
  <c r="T41" i="4"/>
  <c r="R36" i="4"/>
  <c r="R32" i="4"/>
  <c r="R26" i="4"/>
  <c r="R23" i="4"/>
  <c r="R20" i="4"/>
  <c r="K42" i="4"/>
  <c r="L42" i="4" s="1"/>
  <c r="L41" i="4"/>
  <c r="K41" i="4"/>
  <c r="C241" i="5"/>
  <c r="C242" i="5" s="1"/>
  <c r="C229" i="5"/>
  <c r="C217" i="5"/>
  <c r="C205" i="5"/>
  <c r="F206" i="5" s="1"/>
  <c r="C193" i="5"/>
  <c r="E194" i="5" s="1"/>
  <c r="C181" i="5"/>
  <c r="D182" i="5" s="1"/>
  <c r="C169" i="5"/>
  <c r="D170" i="5" s="1"/>
  <c r="C157" i="5"/>
  <c r="F158" i="5" s="1"/>
  <c r="C145" i="5"/>
  <c r="F146" i="5" s="1"/>
  <c r="C133" i="5"/>
  <c r="F134" i="5" s="1"/>
  <c r="C121" i="5"/>
  <c r="E122" i="5" s="1"/>
  <c r="C109" i="5"/>
  <c r="D110" i="5" s="1"/>
  <c r="C97" i="5"/>
  <c r="E98" i="5" s="1"/>
  <c r="C85" i="5"/>
  <c r="D86" i="5" s="1"/>
  <c r="C73" i="5"/>
  <c r="E74" i="5" s="1"/>
  <c r="C61" i="5"/>
  <c r="D62" i="5" s="1"/>
  <c r="C49" i="5"/>
  <c r="F50" i="5" s="1"/>
  <c r="C37" i="5"/>
  <c r="D38" i="5" s="1"/>
  <c r="C25" i="5"/>
  <c r="E26" i="5" s="1"/>
  <c r="C13" i="5"/>
  <c r="F14" i="5" s="1"/>
  <c r="F242" i="5"/>
  <c r="F230" i="5"/>
  <c r="F218" i="5"/>
  <c r="C11" i="5"/>
  <c r="C187" i="5"/>
  <c r="C151" i="5"/>
  <c r="C139" i="5"/>
  <c r="C91" i="5"/>
  <c r="E46" i="12" l="1"/>
  <c r="F62" i="12" s="1"/>
  <c r="H8" i="12"/>
  <c r="H12" i="12"/>
  <c r="H16" i="12"/>
  <c r="H20" i="12"/>
  <c r="H24" i="12"/>
  <c r="H13" i="12"/>
  <c r="H25" i="12"/>
  <c r="G29" i="12"/>
  <c r="G32" i="12" s="1"/>
  <c r="H10" i="12"/>
  <c r="H14" i="12"/>
  <c r="H18" i="12"/>
  <c r="H22" i="12"/>
  <c r="H26" i="12"/>
  <c r="H9" i="12"/>
  <c r="H17" i="12"/>
  <c r="H21" i="12"/>
  <c r="H7" i="12"/>
  <c r="I30" i="12"/>
  <c r="H11" i="12"/>
  <c r="H15" i="12"/>
  <c r="H19" i="12"/>
  <c r="H23" i="12"/>
  <c r="E52" i="12"/>
  <c r="F65" i="12" s="1"/>
  <c r="F59" i="12"/>
  <c r="I29" i="12"/>
  <c r="G30" i="12"/>
  <c r="L45" i="4"/>
  <c r="P41" i="4"/>
  <c r="P42" i="4"/>
  <c r="T45" i="4"/>
  <c r="L43" i="4"/>
  <c r="E242" i="5"/>
  <c r="D242" i="5"/>
  <c r="B242" i="5"/>
  <c r="C206" i="5"/>
  <c r="C230" i="5"/>
  <c r="D230" i="5"/>
  <c r="E230" i="5"/>
  <c r="B230" i="5"/>
  <c r="C218" i="5"/>
  <c r="D206" i="5"/>
  <c r="D218" i="5"/>
  <c r="E218" i="5"/>
  <c r="B218" i="5"/>
  <c r="E206" i="5"/>
  <c r="B206" i="5"/>
  <c r="B194" i="5"/>
  <c r="C194" i="5"/>
  <c r="D194" i="5"/>
  <c r="F194" i="5"/>
  <c r="E182" i="5"/>
  <c r="B182" i="5"/>
  <c r="F182" i="5"/>
  <c r="C182" i="5"/>
  <c r="E170" i="5"/>
  <c r="B170" i="5"/>
  <c r="F170" i="5"/>
  <c r="C170" i="5"/>
  <c r="C158" i="5"/>
  <c r="D158" i="5"/>
  <c r="E158" i="5"/>
  <c r="B158" i="5"/>
  <c r="E146" i="5"/>
  <c r="C146" i="5"/>
  <c r="D146" i="5"/>
  <c r="B146" i="5"/>
  <c r="E134" i="5"/>
  <c r="B134" i="5"/>
  <c r="C134" i="5"/>
  <c r="D134" i="5"/>
  <c r="F122" i="5"/>
  <c r="B122" i="5"/>
  <c r="C122" i="5"/>
  <c r="D122" i="5"/>
  <c r="D98" i="5"/>
  <c r="B98" i="5"/>
  <c r="C98" i="5"/>
  <c r="E110" i="5"/>
  <c r="B110" i="5"/>
  <c r="F110" i="5"/>
  <c r="C110" i="5"/>
  <c r="F98" i="5"/>
  <c r="E86" i="5"/>
  <c r="B86" i="5"/>
  <c r="F86" i="5"/>
  <c r="C86" i="5"/>
  <c r="D74" i="5"/>
  <c r="F74" i="5"/>
  <c r="B74" i="5"/>
  <c r="C74" i="5"/>
  <c r="E62" i="5"/>
  <c r="B62" i="5"/>
  <c r="F62" i="5"/>
  <c r="C62" i="5"/>
  <c r="C50" i="5"/>
  <c r="D50" i="5"/>
  <c r="E50" i="5"/>
  <c r="B50" i="5"/>
  <c r="E38" i="5"/>
  <c r="B38" i="5"/>
  <c r="F38" i="5"/>
  <c r="B26" i="5"/>
  <c r="C38" i="5"/>
  <c r="D26" i="5"/>
  <c r="C26" i="5"/>
  <c r="F26" i="5"/>
  <c r="C14" i="5"/>
  <c r="D14" i="5"/>
  <c r="E14" i="5"/>
  <c r="B14" i="5"/>
  <c r="G31" i="9"/>
  <c r="G30" i="9"/>
  <c r="G29" i="9"/>
  <c r="G28" i="9"/>
  <c r="G27" i="9"/>
  <c r="G26" i="9"/>
  <c r="G25" i="9"/>
  <c r="G24" i="9"/>
  <c r="G23" i="9"/>
  <c r="G22" i="9"/>
  <c r="G21" i="9"/>
  <c r="G20" i="9"/>
  <c r="G19" i="9"/>
  <c r="G18" i="9"/>
  <c r="G17" i="9"/>
  <c r="G16" i="9"/>
  <c r="G15" i="9"/>
  <c r="G14" i="9"/>
  <c r="G13" i="9"/>
  <c r="K69" i="6"/>
  <c r="I69" i="6"/>
  <c r="G69" i="6"/>
  <c r="E69" i="6"/>
  <c r="C69" i="6"/>
  <c r="K66" i="6"/>
  <c r="I66" i="6"/>
  <c r="G66" i="6"/>
  <c r="E66" i="6"/>
  <c r="C66" i="6"/>
  <c r="K63" i="6"/>
  <c r="I63" i="6"/>
  <c r="G63" i="6"/>
  <c r="E63" i="6"/>
  <c r="C63" i="6"/>
  <c r="K60" i="6"/>
  <c r="I60" i="6"/>
  <c r="G60" i="6"/>
  <c r="E60" i="6"/>
  <c r="C60" i="6"/>
  <c r="I41" i="4"/>
  <c r="J41" i="4"/>
  <c r="E74" i="6" s="1"/>
  <c r="I42" i="4"/>
  <c r="E73" i="6" s="1"/>
  <c r="F32" i="9"/>
  <c r="E32" i="9"/>
  <c r="F31" i="9"/>
  <c r="E31" i="9"/>
  <c r="F30" i="9"/>
  <c r="E30" i="9"/>
  <c r="F29" i="9"/>
  <c r="E29" i="9"/>
  <c r="F28" i="9"/>
  <c r="E28" i="9"/>
  <c r="F27" i="9"/>
  <c r="E27" i="9"/>
  <c r="F26" i="9"/>
  <c r="E26" i="9"/>
  <c r="F25" i="9"/>
  <c r="E25" i="9"/>
  <c r="F24" i="9"/>
  <c r="E24" i="9"/>
  <c r="F23" i="9"/>
  <c r="E23" i="9"/>
  <c r="F22" i="9"/>
  <c r="E22" i="9"/>
  <c r="F21" i="9"/>
  <c r="E21" i="9"/>
  <c r="F20" i="9"/>
  <c r="E20" i="9"/>
  <c r="F19" i="9"/>
  <c r="E19" i="9"/>
  <c r="F18" i="9"/>
  <c r="E18" i="9"/>
  <c r="F17" i="9"/>
  <c r="E17" i="9"/>
  <c r="F16" i="9"/>
  <c r="E16" i="9"/>
  <c r="F15" i="9"/>
  <c r="E15" i="9"/>
  <c r="F14" i="9"/>
  <c r="E14" i="9"/>
  <c r="F13" i="9"/>
  <c r="E13" i="9"/>
  <c r="D32" i="9"/>
  <c r="D31" i="9"/>
  <c r="D30" i="9"/>
  <c r="D29" i="9"/>
  <c r="D28" i="9"/>
  <c r="D27" i="9"/>
  <c r="D26" i="9"/>
  <c r="D25" i="9"/>
  <c r="D24" i="9"/>
  <c r="D23" i="9"/>
  <c r="D22" i="9"/>
  <c r="D21" i="9"/>
  <c r="D20" i="9"/>
  <c r="D19" i="9"/>
  <c r="D18" i="9"/>
  <c r="D17" i="9"/>
  <c r="D16" i="9"/>
  <c r="D15" i="9"/>
  <c r="D14" i="9"/>
  <c r="D13" i="9"/>
  <c r="D36" i="9" l="1"/>
  <c r="D35" i="9"/>
  <c r="F35" i="9"/>
  <c r="F36" i="9"/>
  <c r="E35" i="9"/>
  <c r="E36" i="9"/>
  <c r="P45" i="4"/>
  <c r="H30" i="12"/>
  <c r="H29" i="12"/>
  <c r="H32" i="12" s="1"/>
  <c r="I32" i="12"/>
  <c r="C81" i="12"/>
  <c r="Q6" i="4"/>
  <c r="J42" i="4"/>
  <c r="G74" i="6" s="1"/>
  <c r="E53" i="9"/>
  <c r="K51" i="9" s="1"/>
  <c r="K50" i="9"/>
  <c r="K49" i="9"/>
  <c r="K47" i="9"/>
  <c r="E47" i="9"/>
  <c r="K48" i="9" s="1"/>
  <c r="K46" i="9"/>
  <c r="K45" i="9"/>
  <c r="I36" i="9"/>
  <c r="G36" i="9"/>
  <c r="I35" i="9"/>
  <c r="I38" i="9" s="1"/>
  <c r="G35" i="9"/>
  <c r="H32" i="9"/>
  <c r="H31" i="9"/>
  <c r="H30" i="9"/>
  <c r="H29" i="9"/>
  <c r="H28" i="9"/>
  <c r="H27" i="9"/>
  <c r="H26" i="9"/>
  <c r="H25" i="9"/>
  <c r="H24" i="9"/>
  <c r="H23" i="9"/>
  <c r="H22" i="9"/>
  <c r="H21" i="9"/>
  <c r="H20" i="9"/>
  <c r="H19" i="9"/>
  <c r="H18" i="9"/>
  <c r="H17" i="9"/>
  <c r="H16" i="9"/>
  <c r="H15" i="9"/>
  <c r="H14" i="9"/>
  <c r="H13" i="9"/>
  <c r="G38" i="9" l="1"/>
  <c r="J19" i="4"/>
  <c r="M65" i="6" s="1"/>
  <c r="J43" i="4"/>
  <c r="I74" i="6" s="1"/>
  <c r="H35" i="9"/>
  <c r="H36" i="9"/>
  <c r="T6" i="9"/>
  <c r="H38" i="9" l="1"/>
  <c r="K51" i="6" l="1"/>
  <c r="I51" i="6"/>
  <c r="G51" i="6"/>
  <c r="E51" i="6"/>
  <c r="C51" i="6"/>
  <c r="K48" i="6"/>
  <c r="I48" i="6"/>
  <c r="G48" i="6"/>
  <c r="E48" i="6"/>
  <c r="C48" i="6"/>
  <c r="K45" i="6"/>
  <c r="I45" i="6"/>
  <c r="G45" i="6"/>
  <c r="E45" i="6"/>
  <c r="C45" i="6"/>
  <c r="K42" i="6"/>
  <c r="I42" i="6"/>
  <c r="G42" i="6"/>
  <c r="E42" i="6"/>
  <c r="C42" i="6"/>
  <c r="K33" i="6"/>
  <c r="I33" i="6"/>
  <c r="G33" i="6"/>
  <c r="E33" i="6"/>
  <c r="K30" i="6"/>
  <c r="I30" i="6"/>
  <c r="G30" i="6"/>
  <c r="E30" i="6"/>
  <c r="K27" i="6"/>
  <c r="I27" i="6"/>
  <c r="G27" i="6"/>
  <c r="E27" i="6"/>
  <c r="K24" i="6"/>
  <c r="I24" i="6"/>
  <c r="G24" i="6"/>
  <c r="E24" i="6"/>
  <c r="C33" i="6"/>
  <c r="C30" i="6"/>
  <c r="C27" i="6"/>
  <c r="C24" i="6"/>
  <c r="D41" i="4" l="1"/>
  <c r="C42" i="4"/>
  <c r="E41" i="4"/>
  <c r="F41" i="4"/>
  <c r="E42" i="4"/>
  <c r="G41" i="4"/>
  <c r="H41" i="4"/>
  <c r="G42" i="4"/>
  <c r="E55" i="6" s="1"/>
  <c r="C7" i="5"/>
  <c r="C8" i="5" s="1"/>
  <c r="C9" i="5"/>
  <c r="D10" i="5" s="1"/>
  <c r="D12" i="5"/>
  <c r="C19" i="5"/>
  <c r="D20" i="5" s="1"/>
  <c r="C21" i="5"/>
  <c r="C22" i="5" s="1"/>
  <c r="C23" i="5"/>
  <c r="D24" i="5" s="1"/>
  <c r="C31" i="5"/>
  <c r="C32" i="5" s="1"/>
  <c r="C33" i="5"/>
  <c r="D34" i="5" s="1"/>
  <c r="C35" i="5"/>
  <c r="C36" i="5" s="1"/>
  <c r="C43" i="5"/>
  <c r="D44" i="5" s="1"/>
  <c r="C45" i="5"/>
  <c r="D46" i="5" s="1"/>
  <c r="C47" i="5"/>
  <c r="D48" i="5" s="1"/>
  <c r="C55" i="5"/>
  <c r="D56" i="5" s="1"/>
  <c r="C57" i="5"/>
  <c r="D58" i="5" s="1"/>
  <c r="C59" i="5"/>
  <c r="C60" i="5" s="1"/>
  <c r="C67" i="5"/>
  <c r="D68" i="5" s="1"/>
  <c r="C69" i="5"/>
  <c r="C70" i="5" s="1"/>
  <c r="C71" i="5"/>
  <c r="D72" i="5" s="1"/>
  <c r="C79" i="5"/>
  <c r="D80" i="5" s="1"/>
  <c r="C81" i="5"/>
  <c r="D82" i="5" s="1"/>
  <c r="C83" i="5"/>
  <c r="D84" i="5" s="1"/>
  <c r="D92" i="5"/>
  <c r="C93" i="5"/>
  <c r="C94" i="5" s="1"/>
  <c r="C95" i="5"/>
  <c r="D96" i="5" s="1"/>
  <c r="C103" i="5"/>
  <c r="C104" i="5" s="1"/>
  <c r="C105" i="5"/>
  <c r="D106" i="5" s="1"/>
  <c r="C107" i="5"/>
  <c r="D108" i="5" s="1"/>
  <c r="C115" i="5"/>
  <c r="D116" i="5" s="1"/>
  <c r="C117" i="5"/>
  <c r="D118" i="5" s="1"/>
  <c r="C119" i="5"/>
  <c r="D120" i="5" s="1"/>
  <c r="C127" i="5"/>
  <c r="C128" i="5" s="1"/>
  <c r="C129" i="5"/>
  <c r="D130" i="5" s="1"/>
  <c r="C131" i="5"/>
  <c r="E132" i="5" s="1"/>
  <c r="D140" i="5"/>
  <c r="C141" i="5"/>
  <c r="D142" i="5" s="1"/>
  <c r="C143" i="5"/>
  <c r="D144" i="5" s="1"/>
  <c r="D152" i="5"/>
  <c r="C153" i="5"/>
  <c r="D154" i="5" s="1"/>
  <c r="C155" i="5"/>
  <c r="C156" i="5" s="1"/>
  <c r="C163" i="5"/>
  <c r="D164" i="5" s="1"/>
  <c r="C165" i="5"/>
  <c r="C166" i="5" s="1"/>
  <c r="C167" i="5"/>
  <c r="D168" i="5" s="1"/>
  <c r="C175" i="5"/>
  <c r="D176" i="5" s="1"/>
  <c r="C177" i="5"/>
  <c r="D178" i="5" s="1"/>
  <c r="C179" i="5"/>
  <c r="D180" i="5" s="1"/>
  <c r="D188" i="5"/>
  <c r="C189" i="5"/>
  <c r="C190" i="5" s="1"/>
  <c r="C191" i="5"/>
  <c r="D192" i="5" s="1"/>
  <c r="C199" i="5"/>
  <c r="C200" i="5" s="1"/>
  <c r="C201" i="5"/>
  <c r="D202" i="5" s="1"/>
  <c r="C203" i="5"/>
  <c r="D204" i="5" s="1"/>
  <c r="C211" i="5"/>
  <c r="D212" i="5" s="1"/>
  <c r="C213" i="5"/>
  <c r="D214" i="5" s="1"/>
  <c r="C215" i="5"/>
  <c r="D216" i="5" s="1"/>
  <c r="C223" i="5"/>
  <c r="C225" i="5"/>
  <c r="D226" i="5" s="1"/>
  <c r="C227" i="5"/>
  <c r="E228" i="5" s="1"/>
  <c r="C235" i="5"/>
  <c r="C236" i="5" s="1"/>
  <c r="C237" i="5"/>
  <c r="C238" i="5" s="1"/>
  <c r="C239" i="5"/>
  <c r="C240" i="5" s="1"/>
  <c r="C6" i="6"/>
  <c r="E6" i="6"/>
  <c r="G6" i="6"/>
  <c r="I6" i="6"/>
  <c r="K6" i="6"/>
  <c r="C9" i="6"/>
  <c r="E9" i="6"/>
  <c r="G9" i="6"/>
  <c r="I9" i="6"/>
  <c r="K9" i="6"/>
  <c r="C12" i="6"/>
  <c r="E12" i="6"/>
  <c r="G12" i="6"/>
  <c r="I12" i="6"/>
  <c r="K12" i="6"/>
  <c r="C15" i="6"/>
  <c r="E15" i="6"/>
  <c r="G15" i="6"/>
  <c r="I15" i="6"/>
  <c r="K15" i="6"/>
  <c r="AB9" i="7"/>
  <c r="AB16" i="7"/>
  <c r="AB24" i="7"/>
  <c r="AB36" i="7"/>
  <c r="AB45" i="7"/>
  <c r="E29" i="14" l="1"/>
  <c r="E32" i="14" s="1"/>
  <c r="E29" i="13"/>
  <c r="E32" i="13" s="1"/>
  <c r="E29" i="12"/>
  <c r="E32" i="12" s="1"/>
  <c r="F29" i="13"/>
  <c r="F32" i="13" s="1"/>
  <c r="F29" i="14"/>
  <c r="F32" i="14" s="1"/>
  <c r="F29" i="12"/>
  <c r="F32" i="12" s="1"/>
  <c r="D29" i="14"/>
  <c r="D29" i="13"/>
  <c r="D29" i="12"/>
  <c r="D62" i="13"/>
  <c r="L64" i="13" s="1"/>
  <c r="D45" i="12"/>
  <c r="E61" i="12" s="1"/>
  <c r="D61" i="13"/>
  <c r="L63" i="13" s="1"/>
  <c r="D44" i="12"/>
  <c r="E60" i="12" s="1"/>
  <c r="D68" i="13"/>
  <c r="L67" i="13" s="1"/>
  <c r="D51" i="12"/>
  <c r="E64" i="12" s="1"/>
  <c r="D67" i="13"/>
  <c r="D50" i="12"/>
  <c r="D60" i="13"/>
  <c r="D43" i="12"/>
  <c r="E56" i="6"/>
  <c r="H42" i="4"/>
  <c r="F42" i="4"/>
  <c r="E37" i="6"/>
  <c r="E38" i="6"/>
  <c r="E104" i="5"/>
  <c r="AB47" i="7"/>
  <c r="D52" i="9"/>
  <c r="J50" i="9" s="1"/>
  <c r="D44" i="9"/>
  <c r="D51" i="9"/>
  <c r="D46" i="9"/>
  <c r="J47" i="9" s="1"/>
  <c r="D45" i="9"/>
  <c r="J46" i="9" s="1"/>
  <c r="C152" i="5"/>
  <c r="C20" i="5"/>
  <c r="B236" i="5"/>
  <c r="D42" i="4"/>
  <c r="E19" i="6"/>
  <c r="E20" i="6"/>
  <c r="AB26" i="7"/>
  <c r="F140" i="5"/>
  <c r="D132" i="5"/>
  <c r="F24" i="5"/>
  <c r="E8" i="5"/>
  <c r="C132" i="5"/>
  <c r="E24" i="5"/>
  <c r="F106" i="5"/>
  <c r="F72" i="5"/>
  <c r="D236" i="5"/>
  <c r="E106" i="5"/>
  <c r="E72" i="5"/>
  <c r="C140" i="5"/>
  <c r="C106" i="5"/>
  <c r="D104" i="5"/>
  <c r="F202" i="5"/>
  <c r="B140" i="5"/>
  <c r="C118" i="5"/>
  <c r="B106" i="5"/>
  <c r="E70" i="5"/>
  <c r="F44" i="5"/>
  <c r="E22" i="5"/>
  <c r="F168" i="5"/>
  <c r="E238" i="5"/>
  <c r="E168" i="5"/>
  <c r="E166" i="5"/>
  <c r="C72" i="5"/>
  <c r="D70" i="5"/>
  <c r="E44" i="5"/>
  <c r="E36" i="5"/>
  <c r="C24" i="5"/>
  <c r="D22" i="5"/>
  <c r="F240" i="5"/>
  <c r="B238" i="5"/>
  <c r="E216" i="5"/>
  <c r="C212" i="5"/>
  <c r="C168" i="5"/>
  <c r="D166" i="5"/>
  <c r="E140" i="5"/>
  <c r="C84" i="5"/>
  <c r="B72" i="5"/>
  <c r="C44" i="5"/>
  <c r="D36" i="5"/>
  <c r="B24" i="5"/>
  <c r="B240" i="5"/>
  <c r="B216" i="5"/>
  <c r="C180" i="5"/>
  <c r="B168" i="5"/>
  <c r="C56" i="5"/>
  <c r="B44" i="5"/>
  <c r="E240" i="5"/>
  <c r="F238" i="5"/>
  <c r="F236" i="5"/>
  <c r="F216" i="5"/>
  <c r="E214" i="5"/>
  <c r="E188" i="5"/>
  <c r="E154" i="5"/>
  <c r="E120" i="5"/>
  <c r="E92" i="5"/>
  <c r="E58" i="5"/>
  <c r="D240" i="5"/>
  <c r="F226" i="5"/>
  <c r="C214" i="5"/>
  <c r="B188" i="5"/>
  <c r="F164" i="5"/>
  <c r="B154" i="5"/>
  <c r="F130" i="5"/>
  <c r="B120" i="5"/>
  <c r="F96" i="5"/>
  <c r="B92" i="5"/>
  <c r="F68" i="5"/>
  <c r="B58" i="5"/>
  <c r="F34" i="5"/>
  <c r="F20" i="5"/>
  <c r="D228" i="5"/>
  <c r="E202" i="5"/>
  <c r="E200" i="5"/>
  <c r="F10" i="5"/>
  <c r="D238" i="5"/>
  <c r="C228" i="5"/>
  <c r="C202" i="5"/>
  <c r="D200" i="5"/>
  <c r="F178" i="5"/>
  <c r="F144" i="5"/>
  <c r="F116" i="5"/>
  <c r="F82" i="5"/>
  <c r="F48" i="5"/>
  <c r="E10" i="5"/>
  <c r="E236" i="5"/>
  <c r="F228" i="5"/>
  <c r="B228" i="5"/>
  <c r="F212" i="5"/>
  <c r="B202" i="5"/>
  <c r="F188" i="5"/>
  <c r="E180" i="5"/>
  <c r="C178" i="5"/>
  <c r="F154" i="5"/>
  <c r="E152" i="5"/>
  <c r="C144" i="5"/>
  <c r="F120" i="5"/>
  <c r="E118" i="5"/>
  <c r="C116" i="5"/>
  <c r="F92" i="5"/>
  <c r="E84" i="5"/>
  <c r="C82" i="5"/>
  <c r="F58" i="5"/>
  <c r="E56" i="5"/>
  <c r="C48" i="5"/>
  <c r="B10" i="5"/>
  <c r="B224" i="5"/>
  <c r="F224" i="5"/>
  <c r="F192" i="5"/>
  <c r="C226" i="5"/>
  <c r="D224" i="5"/>
  <c r="B204" i="5"/>
  <c r="F204" i="5"/>
  <c r="C192" i="5"/>
  <c r="D190" i="5"/>
  <c r="B176" i="5"/>
  <c r="F176" i="5"/>
  <c r="C164" i="5"/>
  <c r="D156" i="5"/>
  <c r="B142" i="5"/>
  <c r="F142" i="5"/>
  <c r="C130" i="5"/>
  <c r="D128" i="5"/>
  <c r="B108" i="5"/>
  <c r="F108" i="5"/>
  <c r="C96" i="5"/>
  <c r="D94" i="5"/>
  <c r="B80" i="5"/>
  <c r="F80" i="5"/>
  <c r="C68" i="5"/>
  <c r="D60" i="5"/>
  <c r="B46" i="5"/>
  <c r="F46" i="5"/>
  <c r="C34" i="5"/>
  <c r="D32" i="5"/>
  <c r="B12" i="5"/>
  <c r="F12" i="5"/>
  <c r="B226" i="5"/>
  <c r="C224" i="5"/>
  <c r="C216" i="5"/>
  <c r="E212" i="5"/>
  <c r="E204" i="5"/>
  <c r="B200" i="5"/>
  <c r="F200" i="5"/>
  <c r="B192" i="5"/>
  <c r="C188" i="5"/>
  <c r="E178" i="5"/>
  <c r="E176" i="5"/>
  <c r="B166" i="5"/>
  <c r="F166" i="5"/>
  <c r="B164" i="5"/>
  <c r="C154" i="5"/>
  <c r="E144" i="5"/>
  <c r="E142" i="5"/>
  <c r="B132" i="5"/>
  <c r="F132" i="5"/>
  <c r="B130" i="5"/>
  <c r="C120" i="5"/>
  <c r="E116" i="5"/>
  <c r="E108" i="5"/>
  <c r="B104" i="5"/>
  <c r="F104" i="5"/>
  <c r="B96" i="5"/>
  <c r="C92" i="5"/>
  <c r="E82" i="5"/>
  <c r="E80" i="5"/>
  <c r="B70" i="5"/>
  <c r="F70" i="5"/>
  <c r="B68" i="5"/>
  <c r="C58" i="5"/>
  <c r="E48" i="5"/>
  <c r="E46" i="5"/>
  <c r="B36" i="5"/>
  <c r="F36" i="5"/>
  <c r="B34" i="5"/>
  <c r="E20" i="5"/>
  <c r="E12" i="5"/>
  <c r="B8" i="5"/>
  <c r="F8" i="5"/>
  <c r="B190" i="5"/>
  <c r="F190" i="5"/>
  <c r="B156" i="5"/>
  <c r="F156" i="5"/>
  <c r="B128" i="5"/>
  <c r="F128" i="5"/>
  <c r="B94" i="5"/>
  <c r="F94" i="5"/>
  <c r="B60" i="5"/>
  <c r="F60" i="5"/>
  <c r="B32" i="5"/>
  <c r="F32" i="5"/>
  <c r="E226" i="5"/>
  <c r="E224" i="5"/>
  <c r="B214" i="5"/>
  <c r="F214" i="5"/>
  <c r="B212" i="5"/>
  <c r="C204" i="5"/>
  <c r="E192" i="5"/>
  <c r="E190" i="5"/>
  <c r="B180" i="5"/>
  <c r="F180" i="5"/>
  <c r="B178" i="5"/>
  <c r="C176" i="5"/>
  <c r="E164" i="5"/>
  <c r="E156" i="5"/>
  <c r="B152" i="5"/>
  <c r="F152" i="5"/>
  <c r="B144" i="5"/>
  <c r="C142" i="5"/>
  <c r="E130" i="5"/>
  <c r="E128" i="5"/>
  <c r="B118" i="5"/>
  <c r="F118" i="5"/>
  <c r="B116" i="5"/>
  <c r="C108" i="5"/>
  <c r="E96" i="5"/>
  <c r="E94" i="5"/>
  <c r="B84" i="5"/>
  <c r="F84" i="5"/>
  <c r="B82" i="5"/>
  <c r="C80" i="5"/>
  <c r="E68" i="5"/>
  <c r="E60" i="5"/>
  <c r="B56" i="5"/>
  <c r="F56" i="5"/>
  <c r="B48" i="5"/>
  <c r="C46" i="5"/>
  <c r="E34" i="5"/>
  <c r="E32" i="5"/>
  <c r="B22" i="5"/>
  <c r="F22" i="5"/>
  <c r="B20" i="5"/>
  <c r="C12" i="5"/>
  <c r="C10" i="5"/>
  <c r="D8" i="5"/>
  <c r="D30" i="13" l="1"/>
  <c r="D30" i="14"/>
  <c r="H36" i="14" s="1"/>
  <c r="D30" i="12"/>
  <c r="D32" i="14"/>
  <c r="E30" i="14"/>
  <c r="E30" i="13"/>
  <c r="L16" i="13" s="1"/>
  <c r="E30" i="12"/>
  <c r="H36" i="12" s="1"/>
  <c r="D32" i="13"/>
  <c r="F30" i="14"/>
  <c r="F30" i="13"/>
  <c r="F30" i="12"/>
  <c r="D32" i="12"/>
  <c r="E63" i="12"/>
  <c r="D52" i="12"/>
  <c r="E65" i="12" s="1"/>
  <c r="L66" i="13"/>
  <c r="D69" i="13"/>
  <c r="L68" i="13" s="1"/>
  <c r="E59" i="12"/>
  <c r="D46" i="12"/>
  <c r="L62" i="13"/>
  <c r="D63" i="13"/>
  <c r="D45" i="4"/>
  <c r="B6" i="4" s="1"/>
  <c r="H43" i="4"/>
  <c r="I56" i="6" s="1"/>
  <c r="F43" i="4"/>
  <c r="H19" i="4"/>
  <c r="M47" i="6" s="1"/>
  <c r="F38" i="9"/>
  <c r="G56" i="6"/>
  <c r="D43" i="4"/>
  <c r="I20" i="6" s="1"/>
  <c r="D38" i="9"/>
  <c r="F19" i="4"/>
  <c r="M29" i="6" s="1"/>
  <c r="E38" i="9"/>
  <c r="G38" i="6"/>
  <c r="D47" i="9"/>
  <c r="J45" i="9"/>
  <c r="D53" i="9"/>
  <c r="J51" i="9" s="1"/>
  <c r="J49" i="9"/>
  <c r="G20" i="6"/>
  <c r="H51" i="12" l="1"/>
  <c r="C78" i="12" s="1"/>
  <c r="E62" i="12"/>
  <c r="L65" i="13"/>
  <c r="D75" i="13"/>
  <c r="C82" i="13" s="1"/>
  <c r="I38" i="6"/>
  <c r="C41" i="4"/>
  <c r="K36" i="9"/>
  <c r="Q48" i="9"/>
  <c r="J48" i="9"/>
  <c r="C6" i="9" l="1"/>
</calcChain>
</file>

<file path=xl/sharedStrings.xml><?xml version="1.0" encoding="utf-8"?>
<sst xmlns="http://schemas.openxmlformats.org/spreadsheetml/2006/main" count="1074" uniqueCount="253">
  <si>
    <t>Improvement Activities</t>
  </si>
  <si>
    <t>Skills matrices</t>
  </si>
  <si>
    <t>Non-conformance</t>
  </si>
  <si>
    <t>Overall Equipment Effect's</t>
  </si>
  <si>
    <t>Processing</t>
  </si>
  <si>
    <t>Movement</t>
  </si>
  <si>
    <t>Waiting Time</t>
  </si>
  <si>
    <t>Overproduction</t>
  </si>
  <si>
    <t>Inventory</t>
  </si>
  <si>
    <t>Transportation</t>
  </si>
  <si>
    <t>Overall Score</t>
  </si>
  <si>
    <t>Maximum Score</t>
  </si>
  <si>
    <t>n/a</t>
  </si>
  <si>
    <t>4. Benchmark</t>
  </si>
  <si>
    <t>3. Contender</t>
  </si>
  <si>
    <t>2. Performer</t>
  </si>
  <si>
    <t>1. Developer</t>
  </si>
  <si>
    <t>0. Learner</t>
  </si>
  <si>
    <t>Cell 1</t>
  </si>
  <si>
    <t>Cell 2</t>
  </si>
  <si>
    <t>Cell 3</t>
  </si>
  <si>
    <t>Standardised Job</t>
  </si>
  <si>
    <t>7 Quality Tools</t>
  </si>
  <si>
    <t>Kanban</t>
  </si>
  <si>
    <t>Defects</t>
  </si>
  <si>
    <t>2) Visual Control</t>
  </si>
  <si>
    <t>3) Visual Control</t>
  </si>
  <si>
    <t>4) Visual Control</t>
  </si>
  <si>
    <t>Delivery Schedule Achiev’t</t>
  </si>
  <si>
    <t>13) 7 Wastes</t>
  </si>
  <si>
    <t>20) Kanban</t>
  </si>
  <si>
    <t>• All work area members have been trained in the tools and techniques to identify and eliminate Waste
• Waste removal and defect reduction activities are active and displayed, SMART actions noted 
• Non-value added processes automated
• Target and actual productivity displayed</t>
  </si>
  <si>
    <t>• Product quantities manufactured in line with customer schedule and build rate
• Minimum / planned inventory in finished parts store
• Customer / Company / Supplier interface synchronised as ‘Just in Time’
• Internal supply synchronised and driven by MRP</t>
  </si>
  <si>
    <t>Cell 1 :</t>
  </si>
  <si>
    <t>Cell 2 :</t>
  </si>
  <si>
    <t>Cell 3 :</t>
  </si>
  <si>
    <t>Enablers</t>
  </si>
  <si>
    <t>Approach Scores</t>
  </si>
  <si>
    <t>Total for Approach</t>
  </si>
  <si>
    <t>Deployment Scores</t>
  </si>
  <si>
    <t>Total for Deployment</t>
  </si>
  <si>
    <t>Assessment and Refinement</t>
  </si>
  <si>
    <t>Total for Assessment and Refinement</t>
  </si>
  <si>
    <t>Overall Enablers Score</t>
  </si>
  <si>
    <t>Results</t>
  </si>
  <si>
    <t>Relevance and Usability</t>
  </si>
  <si>
    <t>Total for Relevance and Usability</t>
  </si>
  <si>
    <t>Performance</t>
  </si>
  <si>
    <t>Total for Performance</t>
  </si>
  <si>
    <t>Overall Results Score</t>
  </si>
  <si>
    <r>
      <t xml:space="preserve">Integrity
</t>
    </r>
    <r>
      <rPr>
        <sz val="7"/>
        <rFont val="Calibri"/>
        <family val="2"/>
      </rPr>
      <t>Results are timely, reliable and accurate</t>
    </r>
  </si>
  <si>
    <t>VC Improvement</t>
  </si>
  <si>
    <t>VC Skills Matrices</t>
  </si>
  <si>
    <t>VC Delivery SA</t>
  </si>
  <si>
    <t>VC Non-conformance</t>
  </si>
  <si>
    <t>OEE</t>
  </si>
  <si>
    <t>Productivity Improvement</t>
  </si>
  <si>
    <t>7 Wastes Processing</t>
  </si>
  <si>
    <t>7 Wastes Movement</t>
  </si>
  <si>
    <t>7 Wastes Waiting Time</t>
  </si>
  <si>
    <t>7 Wastes Overproduction</t>
  </si>
  <si>
    <t>7 Wastes  Defects</t>
  </si>
  <si>
    <t>7 Wastes Inventory</t>
  </si>
  <si>
    <t>7 Wastes Transportation</t>
  </si>
  <si>
    <t xml:space="preserve">5S Environment </t>
  </si>
  <si>
    <t>5S Address and Place</t>
  </si>
  <si>
    <t>Set-up Reduction</t>
  </si>
  <si>
    <t>SPC</t>
  </si>
  <si>
    <t>Diagnostic</t>
  </si>
  <si>
    <t>Overall Cell Diagnostic Score</t>
  </si>
  <si>
    <t>Maximum Applicable Score for Cell</t>
  </si>
  <si>
    <t>Percentage Achievement for Cell</t>
  </si>
  <si>
    <t>Overall Score for Diagnostics</t>
  </si>
  <si>
    <t>Approach total</t>
  </si>
  <si>
    <t>Deployment total</t>
  </si>
  <si>
    <t>Assessment &amp; Refinement total</t>
  </si>
  <si>
    <t>Relevance and Usability total</t>
  </si>
  <si>
    <t>Performance total</t>
  </si>
  <si>
    <t>Management Commitment Enablers</t>
  </si>
  <si>
    <t>Management Commitment Results</t>
  </si>
  <si>
    <t>9) 7 Quality Tools</t>
  </si>
  <si>
    <t>11) OEE</t>
  </si>
  <si>
    <t>12) Productivity</t>
  </si>
  <si>
    <t>14) 7 Wastes</t>
  </si>
  <si>
    <t>15) 7 Wastes</t>
  </si>
  <si>
    <t>16) 7 Wastes</t>
  </si>
  <si>
    <t>17) 7 Wastes</t>
  </si>
  <si>
    <t>18) 7 Wastes</t>
  </si>
  <si>
    <t>19) 7 Wastes</t>
  </si>
  <si>
    <t>Unable to demonstrate</t>
  </si>
  <si>
    <t>Limited ability to demonstrate</t>
  </si>
  <si>
    <t>Able to demonstrate</t>
  </si>
  <si>
    <t>Fully able to demonstrate</t>
  </si>
  <si>
    <t>Recognised as global role model</t>
  </si>
  <si>
    <r>
      <t>Sound</t>
    </r>
    <r>
      <rPr>
        <sz val="7"/>
        <rFont val="Calibri"/>
        <family val="2"/>
      </rPr>
      <t xml:space="preserve">
The approaches have clear rationale based on stakeholder needs and are process based</t>
    </r>
  </si>
  <si>
    <r>
      <t>Implemented</t>
    </r>
    <r>
      <rPr>
        <sz val="7"/>
        <rFont val="Calibri"/>
        <family val="2"/>
      </rPr>
      <t xml:space="preserve">
The approaches are implemented in relevant areas in a timely manner</t>
    </r>
  </si>
  <si>
    <r>
      <t>Integrated</t>
    </r>
    <r>
      <rPr>
        <sz val="7"/>
        <rFont val="Calibri"/>
        <family val="2"/>
      </rPr>
      <t xml:space="preserve">
The approaches support strategy and are linked to other relevant approaches</t>
    </r>
  </si>
  <si>
    <r>
      <t>Structured</t>
    </r>
    <r>
      <rPr>
        <sz val="7"/>
        <rFont val="Calibri"/>
        <family val="2"/>
      </rPr>
      <t xml:space="preserve">
The execution in structured and enables flexibility and organisational agility</t>
    </r>
  </si>
  <si>
    <r>
      <t>Measurement</t>
    </r>
    <r>
      <rPr>
        <sz val="7"/>
        <rFont val="Calibri"/>
        <family val="2"/>
      </rPr>
      <t xml:space="preserve">
The efficiency and effectiveness of the approaches and their deployment are appropriately measured </t>
    </r>
  </si>
  <si>
    <r>
      <t>Learning and Creativity</t>
    </r>
    <r>
      <rPr>
        <sz val="7"/>
        <rFont val="Calibri"/>
        <family val="2"/>
      </rPr>
      <t xml:space="preserve">
Learning and creativity is used to generate opportunities for improvement or innovation</t>
    </r>
  </si>
  <si>
    <r>
      <t>Improvement and Innovation</t>
    </r>
    <r>
      <rPr>
        <sz val="7"/>
        <rFont val="Calibri"/>
        <family val="2"/>
      </rPr>
      <t xml:space="preserve">
Outputs from measurement, learning and creativity are used to evaluate, prioritise and implement improvement and innovation</t>
    </r>
  </si>
  <si>
    <r>
      <t>Scope and Relevance</t>
    </r>
    <r>
      <rPr>
        <sz val="7"/>
        <rFont val="Calibri"/>
        <family val="2"/>
      </rPr>
      <t xml:space="preserve">
A coherent set of results, including key results, are identified that demonstrate the performance of the organisation in terms of its strategy, objectives and the needs and expectations of the relevant stakeholders</t>
    </r>
  </si>
  <si>
    <r>
      <t xml:space="preserve">Segmentation
</t>
    </r>
    <r>
      <rPr>
        <sz val="7"/>
        <rFont val="Calibri"/>
        <family val="2"/>
      </rPr>
      <t>Results are appropriately segmented to provide meaningful insights</t>
    </r>
  </si>
  <si>
    <r>
      <t>Trends</t>
    </r>
    <r>
      <rPr>
        <sz val="7"/>
        <rFont val="Calibri"/>
        <family val="2"/>
      </rPr>
      <t xml:space="preserve">
Positive trends or sustained good performance for at least 3 years</t>
    </r>
  </si>
  <si>
    <r>
      <t xml:space="preserve">Targets
</t>
    </r>
    <r>
      <rPr>
        <sz val="7"/>
        <rFont val="Calibri"/>
        <family val="2"/>
      </rPr>
      <t>Relevant targets are set and consistently achieved for the key results, in line with strategic goals</t>
    </r>
  </si>
  <si>
    <r>
      <t xml:space="preserve">Comparisons
</t>
    </r>
    <r>
      <rPr>
        <sz val="7"/>
        <rFont val="Calibri"/>
        <family val="2"/>
      </rPr>
      <t>Relevant external comparisons are made and are favourable for the key results, in line with strategic goals</t>
    </r>
  </si>
  <si>
    <r>
      <t xml:space="preserve">Confidence
</t>
    </r>
    <r>
      <rPr>
        <sz val="7"/>
        <rFont val="Calibri"/>
        <family val="2"/>
      </rPr>
      <t>There is confidence that performance levels will be sustained into the future, based on established cause and effect relationships</t>
    </r>
  </si>
  <si>
    <t>of 20</t>
  </si>
  <si>
    <t>Therefore total score for the cell:</t>
  </si>
  <si>
    <t>of a possible</t>
  </si>
  <si>
    <t>Which equates to</t>
  </si>
  <si>
    <t>Number of diagnostic elements applicable:</t>
  </si>
  <si>
    <t>Approach</t>
  </si>
  <si>
    <t>Deployment</t>
  </si>
  <si>
    <t>Assessment &amp; Refinement</t>
  </si>
  <si>
    <t>SC21 Man Ex Score</t>
  </si>
  <si>
    <t>Date</t>
  </si>
  <si>
    <t>SC21 trained Man Ex Practitioners</t>
  </si>
  <si>
    <r>
      <t xml:space="preserve">Potential Man Ex Score
</t>
    </r>
    <r>
      <rPr>
        <sz val="10"/>
        <rFont val="Cambria (Headings)"/>
      </rPr>
      <t>(Score if all targets achieved)</t>
    </r>
  </si>
  <si>
    <t xml:space="preserve">Practitioner name 1: </t>
  </si>
  <si>
    <t>Previous Man Ex Score</t>
  </si>
  <si>
    <t xml:space="preserve">Practitioner name 2: </t>
  </si>
  <si>
    <t xml:space="preserve">Lead Practitioner Company: </t>
  </si>
  <si>
    <t>Diagnostics Scoring Summary</t>
  </si>
  <si>
    <t>Cell 4</t>
  </si>
  <si>
    <t>Avg.</t>
  </si>
  <si>
    <t>Target</t>
  </si>
  <si>
    <t>Management Commitment Scoring Summary</t>
  </si>
  <si>
    <t>Score</t>
  </si>
  <si>
    <t>Overall Score for Management Commitment</t>
  </si>
  <si>
    <t>10) Statistical Process Control</t>
  </si>
  <si>
    <t>8) Standardised Job</t>
  </si>
  <si>
    <t>7) Set-Up Reduction</t>
  </si>
  <si>
    <t>12) Productivity Improvement</t>
  </si>
  <si>
    <t>Diagnostic 20 - Kanban</t>
  </si>
  <si>
    <t>Diagnostic 19 - 7 Wastes - Overproduction</t>
  </si>
  <si>
    <t>Diagnostic 18 - 7 Wastes - Inventory</t>
  </si>
  <si>
    <t>Diagnostic 17 - 7 Wastes - Waiting Time</t>
  </si>
  <si>
    <t>Diagnostic 16 - 7 Wastes - Defects</t>
  </si>
  <si>
    <t>Diagnostic 15 - 7 Wastes - Transportation</t>
  </si>
  <si>
    <t>Diagnostic 14 - 7 Wastes - Movement</t>
  </si>
  <si>
    <t>Diagnostic 13 - 7 Wastes - Processing</t>
  </si>
  <si>
    <t>Diagnostic 12 - Productivity Improvement</t>
  </si>
  <si>
    <t>Diagnostic 11 - OEE - Overall Equipment Effectiveness</t>
  </si>
  <si>
    <t>Diagnostic 10 - Statistical Process Control</t>
  </si>
  <si>
    <t>Diagnostic 9 - 7 Quality Tools</t>
  </si>
  <si>
    <t>Diagnostic 8 - Standardised Job</t>
  </si>
  <si>
    <t>Diagnostic 7 - Set-Up Reduction</t>
  </si>
  <si>
    <t>Diagnostic Scoring Input</t>
  </si>
  <si>
    <t>Cell 4 :</t>
  </si>
  <si>
    <t>Percentage Score</t>
  </si>
  <si>
    <t>Sound</t>
  </si>
  <si>
    <t>Integrated</t>
  </si>
  <si>
    <t>Implemented</t>
  </si>
  <si>
    <t>Structured</t>
  </si>
  <si>
    <t>Measurement</t>
  </si>
  <si>
    <t>Learning and Creativity</t>
  </si>
  <si>
    <t>Improvement and Innovation</t>
  </si>
  <si>
    <t>Management Commitment Scoring Input</t>
  </si>
  <si>
    <t>10) SPC</t>
  </si>
  <si>
    <t>13) 7 W Processing</t>
  </si>
  <si>
    <t>14) 7 W Movement</t>
  </si>
  <si>
    <t>15) 7 W Transportation</t>
  </si>
  <si>
    <t>16) 7 W Defects</t>
  </si>
  <si>
    <t>17) 7 W Waiting Time</t>
  </si>
  <si>
    <t>19) 7 W Overproduction</t>
  </si>
  <si>
    <t>18) 7 W Inventory</t>
  </si>
  <si>
    <t>Scope and Relevance</t>
  </si>
  <si>
    <t>Integrity</t>
  </si>
  <si>
    <t>Segmentation</t>
  </si>
  <si>
    <t>Trends</t>
  </si>
  <si>
    <t>Targets</t>
  </si>
  <si>
    <t>Comparisons</t>
  </si>
  <si>
    <t>Confidence</t>
  </si>
  <si>
    <t>Sub Total</t>
  </si>
  <si>
    <t>Enablers Total</t>
  </si>
  <si>
    <t>Results Total</t>
  </si>
  <si>
    <t>Management Commitment Total</t>
  </si>
  <si>
    <t>Diagnostics Total</t>
  </si>
  <si>
    <t>Potential</t>
  </si>
  <si>
    <t>Manufacturing Excellence Report Scoring</t>
  </si>
  <si>
    <t>Manufacturing Excellence - Output for Award Submission Template</t>
  </si>
  <si>
    <t>Manufacturing Excellence - Scoring Summary (Report Visuals)</t>
  </si>
  <si>
    <t>Progress Bars - Cell Scores by Diagnostic (Report Visuals)</t>
  </si>
  <si>
    <t>Diagnostic Scoring Tables (Report Visuals)</t>
  </si>
  <si>
    <t>Overall Manufacturing Excellence Score</t>
  </si>
  <si>
    <t>Manufacturing Excellence - Scoring Summary (Presentation Output)</t>
  </si>
  <si>
    <t>6) 5S Workplace Organisation</t>
  </si>
  <si>
    <t>• "Showroom" type environment.
• A place for everything / everything in its place.
• 5S standards / policy displayed and agreed by all.
• Good use of shadow boards, signage, labelling, colour coding, hazard marking etc.
• 5S ‘Sustain’ is evident</t>
  </si>
  <si>
    <t>• All relevant skills for the area are identified on the matrix, including ‘soft skills
• Skills aligned to capacity demand
• Evidence exists that competencies are actively used and updated
• Training programme to support future requirements</t>
  </si>
  <si>
    <t>• Topical visual control, displaying what improvement activities are actually taking place – links to CSIP
• Daily / weekly meetings centred around the visual control
• Targets are shown for all improvements e.g. quality, delivery, cycle time</t>
  </si>
  <si>
    <t>5) Visual Control</t>
  </si>
  <si>
    <t>• Non-conformance cost is displayed / understood
• Defect levels on target and reducing
• Scrap / non-conformance analysis and corrective actions displayed and topical 
• Subject to review, historical records exist and are analysed to generate improvements</t>
  </si>
  <si>
    <t>1) Production / Service Planning</t>
  </si>
  <si>
    <t>• Detailed analysis and improvement of set ups 
• Key processes have addressed SUR activity, operators are involved
• SUR activity links to inventory and batch size reductions
• Target and Actual is displayed and analysed</t>
  </si>
  <si>
    <t>• All team members trained in use of 7 Quality Tools, Pocket Guides are used for reference and training/examples accessible by all.
• Process, test and inspection data collected and stored for easy access and interrogation
• Evidence 7 Quality Tools used by team</t>
  </si>
  <si>
    <t>• All processes assessed for SPC applicability
• Operators are trained in collection and analysis of SPC data, good understanding of SPC principles
• Cpk's of 1.66 being achieved
• Operators / systems taking action on out of control conditions</t>
  </si>
  <si>
    <t>• All key equipment have OEE measures displayed
• The measure is higher than average 60% approaching best in class of 85%
• All Team members understand OEE principles and take ownership and action on any deviation
• OEE data collection is automated</t>
  </si>
  <si>
    <t>• Minimum distances required to transport product, tooling, materials, etc.
• Facilities arranged to achieve product flow
• Close coupling of operations – work/test benches, plant and equipment
• Transportation media fully protects product</t>
  </si>
  <si>
    <t>• Prevention based detection mechanisms employed (in-process checks / mistake proofing)
• Self inspection employed for all jobs / processes
• Defect root cause and corrective action analysis used to verify and update in-process checks and inspection</t>
  </si>
  <si>
    <t>• Operators working effectively adding value
• Product moves to next operation with minimum delay
• No process or equipment bottlenecks
• Mechanism in place for scheduling next job to line-side
• Any waiting time measured and analysed</t>
  </si>
  <si>
    <t>• Products produced in pre-defined batch sizes
• Only planned material / WIP held as stock
• Agreed batch sizes delivered by Suppliers - aligned to work area usage
• Inventory management process optimised
• Kanban agreements in place</t>
  </si>
  <si>
    <t>• Supply and demand synchronised via use of appropriate Kanban techniques
• Kanban applied to all areas within the supply chain (internal and external)
• Extensive use of Kanban techniques on non-product inventories (e.g. consumables)</t>
  </si>
  <si>
    <t>• Planned versus actual delivery displayed In area
• Reasons for variance and corrective action are recorded and understood
• Plan communicated and understood by team 
• Subject to continual review and updated by work area members</t>
  </si>
  <si>
    <t>• Fully integrated system driven planning
• Accurate and effective capacity planning at appropraite time frames (long term forecasting and short term detailed plan).
• Effective Sales &amp; Operations Planning process in place with good link to customer.</t>
  </si>
  <si>
    <t>Diagnostic Model</t>
  </si>
  <si>
    <t>Overall Equipment Effectiveness</t>
  </si>
  <si>
    <t>• Standards defined - method and time study has documented procedures, tasks and times
• All work area members understand and have contributed to the standards
• Standard job ‘benchmark’ - insignificant deviation in actual versus standard time, deviations analysed</t>
  </si>
  <si>
    <t>• Operators are working effectively - no unnecessary bending, stretching, walking, lifting or reaching 
• Mechanism in place for providing operators with next job, jigs and fixtures, materials, specifications, instructions
• Best practice workplace ergonomics</t>
  </si>
  <si>
    <t>• Value stream mapping is used routinely to identify opportunities for improvement
• Process efficiency (value added time ÷ total lead time) is improving, targets set
• Process operations are documented and optimised
• Equipment design appropriate and effective</t>
  </si>
  <si>
    <t>Management Commitment RADAR Model</t>
  </si>
  <si>
    <t>Guidance</t>
  </si>
  <si>
    <t>Scoring Scale</t>
  </si>
  <si>
    <t>The approaches have clear rationale based on stakeholder needs and are process based</t>
  </si>
  <si>
    <t>The approaches support strategy and are linked to other relevant approaches</t>
  </si>
  <si>
    <t>The execution in structured and enables flexibility and organisational agility</t>
  </si>
  <si>
    <t>The approaches are implemented in relevant areas in a timely manner</t>
  </si>
  <si>
    <t xml:space="preserve">The efficiency and effectiveness of the approaches and their deployment are appropriately measured </t>
  </si>
  <si>
    <t>Learning and creativity is used to generate opportunities for improvement or innovation</t>
  </si>
  <si>
    <t>Outputs from measurement, learning and creativity are used to evaluate, prioritise and implement improvement and innovation</t>
  </si>
  <si>
    <t>Concensus Score</t>
  </si>
  <si>
    <t>A coherent set of results, including key results, are identified that demonstrate the performance of the organisation in terms of its strategy, objectives and the needs and expectations of the relevant stakeholders</t>
  </si>
  <si>
    <t>Results are timely, reliable and accurate</t>
  </si>
  <si>
    <t>Results are appropriately segmented to provide meaningful insights</t>
  </si>
  <si>
    <t>Relevance &amp; Useability</t>
  </si>
  <si>
    <t>Positive trends or sustained good performance for at least 3 years</t>
  </si>
  <si>
    <t>Relevant targets are set and consistently achieved for the key results, in line with strategic goals</t>
  </si>
  <si>
    <t>Relevant external comparisons are made and are favourable for the key results, in line with strategic goals</t>
  </si>
  <si>
    <t>There is confidence that performance levels will be sustained into the future, based on established cause and effect relationships</t>
  </si>
  <si>
    <t>5) VC Skills</t>
  </si>
  <si>
    <t>4) VC Improvement</t>
  </si>
  <si>
    <t>3) VC Non Conformance</t>
  </si>
  <si>
    <t>2) VC Delivery</t>
  </si>
  <si>
    <t>1) Prod. / Service Planning</t>
  </si>
  <si>
    <t>6) 5S Workplace Organise.</t>
  </si>
  <si>
    <t>Diagnostic 1 - Production / Service Planning</t>
  </si>
  <si>
    <t>Diagnostic 5 - Visual Control - Skills matrices</t>
  </si>
  <si>
    <t xml:space="preserve">Diagnostic 6 - 5S Workplace Organisation </t>
  </si>
  <si>
    <t>Diagnostic 4 - Visual Control -  Improvement Activities</t>
  </si>
  <si>
    <t xml:space="preserve">Diagnostic 3 - Visual Control - Non-conformance </t>
  </si>
  <si>
    <t>Diagnostic 2 - Visual Control - Delivery Schedule Achievement</t>
  </si>
  <si>
    <t>5S Workplace Organisation</t>
  </si>
  <si>
    <t>VC Skills</t>
  </si>
  <si>
    <t>VC Non Conformance</t>
  </si>
  <si>
    <t>VC Delivery</t>
  </si>
  <si>
    <t>Production/ Service Planning</t>
  </si>
  <si>
    <t>Management Commitment Enablers (Report Visuals)</t>
  </si>
  <si>
    <t>Management Commitment Scoring Summary (Report Visuals)</t>
  </si>
  <si>
    <t>12) Productivity Improve</t>
  </si>
  <si>
    <t>6) 5S Workplace Org</t>
  </si>
  <si>
    <t>1) Planning</t>
  </si>
  <si>
    <r>
      <t xml:space="preserve">Potential Score
</t>
    </r>
    <r>
      <rPr>
        <b/>
        <sz val="8"/>
        <rFont val="Calibri"/>
        <family val="2"/>
        <scheme val="minor"/>
      </rPr>
      <t>(Score if all targets achieved)</t>
    </r>
  </si>
  <si>
    <t>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</si>
</sst>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8">
    <font>
      <sz val="10"/>
      <name val="Arial"/>
    </font>
    <font>
      <sz val="11"/>
      <color theme="1"/>
      <name val="Calibri"/>
      <family val="2"/>
      <scheme val="minor"/>
    </font>
    <font>
      <sz val="11"/>
      <color theme="1"/>
      <name val="Calibri"/>
      <family val="2"/>
      <scheme val="minor"/>
    </font>
    <font>
      <sz val="8"/>
      <name val="Arial"/>
      <family val="2"/>
    </font>
    <font>
      <sz val="10"/>
      <name val="Calibri"/>
      <family val="2"/>
    </font>
    <font>
      <sz val="8"/>
      <name val="Calibri"/>
      <family val="2"/>
    </font>
    <font>
      <b/>
      <sz val="12"/>
      <name val="Calibri"/>
      <family val="2"/>
    </font>
    <font>
      <sz val="12"/>
      <name val="Calibri"/>
      <family val="2"/>
    </font>
    <font>
      <b/>
      <sz val="14"/>
      <name val="Calibri"/>
      <family val="2"/>
    </font>
    <font>
      <sz val="10"/>
      <color indexed="9"/>
      <name val="Calibri"/>
      <family val="2"/>
    </font>
    <font>
      <b/>
      <sz val="16"/>
      <name val="Calibri"/>
      <family val="2"/>
    </font>
    <font>
      <b/>
      <sz val="20"/>
      <color indexed="10"/>
      <name val="Calibri"/>
      <family val="2"/>
    </font>
    <font>
      <sz val="8"/>
      <color indexed="8"/>
      <name val="Calibri"/>
      <family val="2"/>
    </font>
    <font>
      <sz val="7"/>
      <name val="Calibri"/>
      <family val="2"/>
    </font>
    <font>
      <sz val="7"/>
      <color indexed="9"/>
      <name val="Calibri"/>
      <family val="2"/>
    </font>
    <font>
      <b/>
      <sz val="10"/>
      <color indexed="8"/>
      <name val="Calibri"/>
      <family val="2"/>
    </font>
    <font>
      <b/>
      <sz val="10"/>
      <name val="Calibri"/>
      <family val="2"/>
    </font>
    <font>
      <sz val="14"/>
      <name val="Calibri"/>
      <family val="2"/>
    </font>
    <font>
      <sz val="11"/>
      <name val="Calibri"/>
      <family val="2"/>
    </font>
    <font>
      <sz val="6"/>
      <color indexed="8"/>
      <name val="Calibri"/>
      <family val="2"/>
    </font>
    <font>
      <b/>
      <sz val="8"/>
      <color indexed="10"/>
      <name val="Calibri"/>
      <family val="2"/>
    </font>
    <font>
      <sz val="4"/>
      <name val="Calibri"/>
      <family val="2"/>
    </font>
    <font>
      <sz val="6"/>
      <name val="Calibri"/>
      <family val="2"/>
    </font>
    <font>
      <b/>
      <sz val="11"/>
      <color indexed="16"/>
      <name val="Calibri"/>
      <family val="2"/>
    </font>
    <font>
      <b/>
      <sz val="7"/>
      <name val="Calibri"/>
      <family val="2"/>
    </font>
    <font>
      <sz val="5"/>
      <name val="Calibri"/>
      <family val="2"/>
    </font>
    <font>
      <sz val="9"/>
      <name val="Calibri"/>
      <family val="2"/>
    </font>
    <font>
      <b/>
      <sz val="11"/>
      <color rgb="FFFF0000"/>
      <name val="Calibri"/>
      <family val="2"/>
    </font>
    <font>
      <sz val="10"/>
      <name val="Arial"/>
      <family val="2"/>
    </font>
    <font>
      <sz val="28"/>
      <color theme="4" tint="-0.249977111117893"/>
      <name val="Cambria (Headings)"/>
    </font>
    <font>
      <sz val="11"/>
      <color theme="1"/>
      <name val="Calibri Light"/>
      <family val="2"/>
    </font>
    <font>
      <i/>
      <sz val="11"/>
      <name val="Calibri"/>
      <family val="2"/>
      <scheme val="minor"/>
    </font>
    <font>
      <b/>
      <sz val="12"/>
      <color theme="4" tint="-0.249977111117893"/>
      <name val="Cambria (Headings)"/>
    </font>
    <font>
      <sz val="10"/>
      <name val="Cambria (Headings)"/>
    </font>
    <font>
      <sz val="26"/>
      <color theme="1"/>
      <name val="Arial"/>
      <family val="2"/>
    </font>
    <font>
      <sz val="16"/>
      <name val="Arial"/>
      <family val="2"/>
    </font>
    <font>
      <b/>
      <sz val="10"/>
      <color theme="4" tint="-0.249977111117893"/>
      <name val="Cambria (Headings)"/>
    </font>
    <font>
      <sz val="20"/>
      <color theme="4" tint="-0.249977111117893"/>
      <name val="Cambria (Headings)"/>
    </font>
    <font>
      <b/>
      <sz val="14"/>
      <name val="Calibri"/>
      <family val="2"/>
      <scheme val="minor"/>
    </font>
    <font>
      <sz val="20"/>
      <name val="Calibri"/>
      <family val="2"/>
    </font>
    <font>
      <sz val="14"/>
      <color theme="4" tint="-0.249977111117893"/>
      <name val="Cambria (Headings)"/>
    </font>
    <font>
      <sz val="11"/>
      <color indexed="8"/>
      <name val="Calibri"/>
      <family val="2"/>
    </font>
    <font>
      <sz val="11"/>
      <color indexed="9"/>
      <name val="Calibri"/>
      <family val="2"/>
    </font>
    <font>
      <b/>
      <sz val="11"/>
      <color indexed="8"/>
      <name val="Calibri"/>
      <family val="2"/>
    </font>
    <font>
      <u/>
      <sz val="11"/>
      <color theme="10"/>
      <name val="Arial"/>
      <family val="2"/>
    </font>
    <font>
      <sz val="11"/>
      <color theme="1"/>
      <name val="Arial"/>
      <family val="2"/>
    </font>
    <font>
      <sz val="12"/>
      <color theme="1"/>
      <name val="Calibri"/>
      <family val="2"/>
      <scheme val="minor"/>
    </font>
    <font>
      <sz val="8"/>
      <color indexed="62"/>
      <name val="Arial"/>
      <family val="2"/>
    </font>
    <font>
      <b/>
      <sz val="8"/>
      <color indexed="8"/>
      <name val="Arial"/>
      <family val="2"/>
    </font>
    <font>
      <b/>
      <sz val="8"/>
      <name val="Arial"/>
      <family val="2"/>
    </font>
    <font>
      <sz val="8"/>
      <color indexed="8"/>
      <name val="Arial"/>
      <family val="2"/>
    </font>
    <font>
      <sz val="12"/>
      <color indexed="8"/>
      <name val="Arial"/>
      <family val="2"/>
    </font>
    <font>
      <sz val="19"/>
      <name val="Arial"/>
      <family val="2"/>
    </font>
    <font>
      <sz val="8"/>
      <color indexed="14"/>
      <name val="Arial"/>
      <family val="2"/>
    </font>
    <font>
      <b/>
      <sz val="18"/>
      <color indexed="62"/>
      <name val="Cambria"/>
      <family val="2"/>
    </font>
    <font>
      <sz val="18"/>
      <color theme="4" tint="-0.249977111117893"/>
      <name val="Cambria (Headings)"/>
    </font>
    <font>
      <sz val="11"/>
      <color theme="4" tint="-0.249977111117893"/>
      <name val="Cambria (Headings)"/>
    </font>
    <font>
      <b/>
      <sz val="11"/>
      <color theme="4" tint="-0.249977111117893"/>
      <name val="Cambria (Headings)"/>
    </font>
    <font>
      <sz val="10"/>
      <color theme="4" tint="-0.249977111117893"/>
      <name val="Cambria (Headings)"/>
    </font>
    <font>
      <sz val="10"/>
      <color theme="1"/>
      <name val="Calibri"/>
      <family val="2"/>
      <scheme val="minor"/>
    </font>
    <font>
      <sz val="10"/>
      <color theme="1"/>
      <name val="Calibri Light"/>
      <family val="2"/>
    </font>
    <font>
      <sz val="18"/>
      <name val="Arial"/>
      <family val="2"/>
    </font>
    <font>
      <sz val="18"/>
      <color theme="1"/>
      <name val="Calibri"/>
      <family val="2"/>
      <scheme val="minor"/>
    </font>
    <font>
      <sz val="18"/>
      <color theme="1"/>
      <name val="Calibri Light"/>
      <family val="2"/>
    </font>
    <font>
      <i/>
      <sz val="10"/>
      <name val="Calibri"/>
      <family val="2"/>
      <scheme val="minor"/>
    </font>
    <font>
      <sz val="10"/>
      <color rgb="FFFF0000"/>
      <name val="Calibri"/>
      <family val="2"/>
    </font>
    <font>
      <b/>
      <sz val="12"/>
      <color theme="0"/>
      <name val="Calibri"/>
      <family val="2"/>
    </font>
    <font>
      <b/>
      <sz val="12"/>
      <color indexed="10"/>
      <name val="Calibri"/>
      <family val="2"/>
    </font>
    <font>
      <sz val="12"/>
      <color indexed="8"/>
      <name val="Calibri"/>
      <family val="2"/>
    </font>
    <font>
      <b/>
      <sz val="12"/>
      <color indexed="8"/>
      <name val="Calibri"/>
      <family val="2"/>
    </font>
    <font>
      <sz val="10"/>
      <color indexed="8"/>
      <name val="Calibri"/>
      <family val="2"/>
    </font>
    <font>
      <sz val="10"/>
      <color theme="0"/>
      <name val="Calibri"/>
      <family val="2"/>
    </font>
    <font>
      <sz val="7"/>
      <color theme="0"/>
      <name val="Calibri"/>
      <family val="2"/>
    </font>
    <font>
      <sz val="18"/>
      <name val="Calibri Light"/>
      <family val="2"/>
    </font>
    <font>
      <sz val="22"/>
      <color theme="4" tint="-0.249977111117893"/>
      <name val="Cambria (Headings)"/>
    </font>
    <font>
      <sz val="9"/>
      <name val="Cambria"/>
      <family val="1"/>
      <scheme val="major"/>
    </font>
    <font>
      <b/>
      <sz val="9"/>
      <color theme="4" tint="-0.249977111117893"/>
      <name val="Cambria"/>
      <family val="1"/>
      <scheme val="major"/>
    </font>
    <font>
      <sz val="26"/>
      <color theme="1"/>
      <name val="Calibri"/>
      <family val="2"/>
      <scheme val="minor"/>
    </font>
    <font>
      <sz val="16"/>
      <color rgb="FFFF0000"/>
      <name val="Calibri"/>
      <family val="2"/>
      <scheme val="minor"/>
    </font>
    <font>
      <sz val="26"/>
      <color rgb="FFFF0000"/>
      <name val="Calibri"/>
      <family val="2"/>
      <scheme val="minor"/>
    </font>
    <font>
      <sz val="12"/>
      <color theme="4" tint="-0.249977111117893"/>
      <name val="Cambria (Headings)"/>
    </font>
    <font>
      <sz val="22"/>
      <name val="Arial"/>
      <family val="2"/>
    </font>
    <font>
      <sz val="22"/>
      <color theme="1"/>
      <name val="Calibri"/>
      <family val="2"/>
      <scheme val="minor"/>
    </font>
    <font>
      <sz val="22"/>
      <color theme="1"/>
      <name val="Calibri Light"/>
      <family val="2"/>
    </font>
    <font>
      <sz val="5.5"/>
      <name val="Calibri"/>
      <family val="2"/>
    </font>
    <font>
      <b/>
      <sz val="11"/>
      <color theme="4" tint="-0.249977111117893"/>
      <name val="Calibri"/>
      <family val="2"/>
      <scheme val="minor"/>
    </font>
    <font>
      <b/>
      <sz val="8"/>
      <name val="Calibri"/>
      <family val="2"/>
      <scheme val="minor"/>
    </font>
    <font>
      <sz val="11"/>
      <color theme="4" tint="-0.249977111117893"/>
      <name val="Calibri Light"/>
      <family val="2"/>
    </font>
  </fonts>
  <fills count="61">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6"/>
        <bgColor indexed="64"/>
      </patternFill>
    </fill>
    <fill>
      <patternFill patternType="solid">
        <fgColor indexed="43"/>
        <bgColor indexed="64"/>
      </patternFill>
    </fill>
    <fill>
      <patternFill patternType="solid">
        <fgColor indexed="47"/>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60"/>
      </patternFill>
    </fill>
    <fill>
      <patternFill patternType="solid">
        <fgColor indexed="26"/>
      </patternFill>
    </fill>
    <fill>
      <patternFill patternType="solid">
        <fgColor indexed="43"/>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3"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tint="0.39994506668294322"/>
      </bottom>
      <diagonal/>
    </border>
    <border>
      <left/>
      <right style="thin">
        <color indexed="64"/>
      </right>
      <top/>
      <bottom/>
      <diagonal/>
    </border>
    <border>
      <left/>
      <right style="thin">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theme="4" tint="0.39994506668294322"/>
      </bottom>
      <diagonal/>
    </border>
    <border>
      <left style="medium">
        <color theme="3"/>
      </left>
      <right style="medium">
        <color theme="3"/>
      </right>
      <top style="medium">
        <color theme="3"/>
      </top>
      <bottom/>
      <diagonal/>
    </border>
    <border>
      <left style="medium">
        <color theme="3"/>
      </left>
      <right style="medium">
        <color theme="3"/>
      </right>
      <top/>
      <bottom style="medium">
        <color theme="3"/>
      </bottom>
      <diagonal/>
    </border>
    <border>
      <left/>
      <right style="medium">
        <color theme="3"/>
      </right>
      <top/>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top/>
      <bottom/>
      <diagonal/>
    </border>
    <border>
      <left style="medium">
        <color theme="3"/>
      </left>
      <right style="medium">
        <color theme="3"/>
      </right>
      <top style="medium">
        <color theme="3"/>
      </top>
      <bottom style="thin">
        <color theme="4" tint="0.39994506668294322"/>
      </bottom>
      <diagonal/>
    </border>
    <border>
      <left style="medium">
        <color theme="3"/>
      </left>
      <right/>
      <top style="medium">
        <color theme="3"/>
      </top>
      <bottom style="thin">
        <color theme="4" tint="0.39994506668294322"/>
      </bottom>
      <diagonal/>
    </border>
    <border>
      <left/>
      <right/>
      <top style="medium">
        <color theme="3"/>
      </top>
      <bottom style="thin">
        <color theme="4" tint="0.39994506668294322"/>
      </bottom>
      <diagonal/>
    </border>
    <border>
      <left/>
      <right style="medium">
        <color theme="3"/>
      </right>
      <top style="medium">
        <color theme="3"/>
      </top>
      <bottom style="thin">
        <color theme="4" tint="0.39994506668294322"/>
      </bottom>
      <diagonal/>
    </border>
    <border>
      <left/>
      <right/>
      <top style="thin">
        <color theme="4" tint="0.39994506668294322"/>
      </top>
      <bottom style="thin">
        <color theme="4" tint="0.39994506668294322"/>
      </bottom>
      <diagonal/>
    </border>
    <border>
      <left style="medium">
        <color theme="3"/>
      </left>
      <right/>
      <top style="thin">
        <color theme="4" tint="0.39994506668294322"/>
      </top>
      <bottom style="thin">
        <color theme="4" tint="0.39994506668294322"/>
      </bottom>
      <diagonal/>
    </border>
    <border>
      <left style="medium">
        <color theme="3"/>
      </left>
      <right/>
      <top style="thin">
        <color theme="4" tint="0.39994506668294322"/>
      </top>
      <bottom style="medium">
        <color theme="3"/>
      </bottom>
      <diagonal/>
    </border>
    <border>
      <left/>
      <right/>
      <top style="thin">
        <color theme="4" tint="0.39994506668294322"/>
      </top>
      <bottom style="medium">
        <color theme="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80">
    <xf numFmtId="0" fontId="0" fillId="0" borderId="0"/>
    <xf numFmtId="0" fontId="28" fillId="0" borderId="0"/>
    <xf numFmtId="0" fontId="2" fillId="0" borderId="0"/>
    <xf numFmtId="0" fontId="28" fillId="0" borderId="0"/>
    <xf numFmtId="0" fontId="28" fillId="0" borderId="0"/>
    <xf numFmtId="0" fontId="41" fillId="12" borderId="0" applyNumberFormat="0" applyBorder="0" applyAlignment="0" applyProtection="0"/>
    <xf numFmtId="0" fontId="41" fillId="13" borderId="0" applyNumberFormat="0" applyBorder="0" applyAlignment="0" applyProtection="0"/>
    <xf numFmtId="0" fontId="42"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2" fillId="17"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2" fillId="20" borderId="0" applyNumberFormat="0" applyBorder="0" applyAlignment="0" applyProtection="0"/>
    <xf numFmtId="0" fontId="41" fillId="15" borderId="0" applyNumberFormat="0" applyBorder="0" applyAlignment="0" applyProtection="0"/>
    <xf numFmtId="0" fontId="41" fillId="21" borderId="0" applyNumberFormat="0" applyBorder="0" applyAlignment="0" applyProtection="0"/>
    <xf numFmtId="0" fontId="42" fillId="16"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2" fillId="1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2" fillId="26" borderId="0" applyNumberFormat="0" applyBorder="0" applyAlignment="0" applyProtection="0"/>
    <xf numFmtId="0" fontId="43"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44" fillId="0" borderId="0" applyNumberFormat="0" applyFill="0" applyBorder="0" applyAlignment="0" applyProtection="0"/>
    <xf numFmtId="0" fontId="28" fillId="0" borderId="0"/>
    <xf numFmtId="0" fontId="28" fillId="0" borderId="0"/>
    <xf numFmtId="0" fontId="3" fillId="30" borderId="0"/>
    <xf numFmtId="0" fontId="45" fillId="0" borderId="0"/>
    <xf numFmtId="0" fontId="46" fillId="0" borderId="0"/>
    <xf numFmtId="0" fontId="28" fillId="31" borderId="19" applyNumberFormat="0" applyFont="0" applyAlignment="0" applyProtection="0"/>
    <xf numFmtId="9" fontId="45" fillId="0" borderId="0" applyFont="0" applyFill="0" applyBorder="0" applyAlignment="0" applyProtection="0"/>
    <xf numFmtId="4" fontId="3" fillId="32" borderId="20" applyNumberFormat="0" applyProtection="0">
      <alignment vertical="center"/>
    </xf>
    <xf numFmtId="4" fontId="47" fillId="5" borderId="20" applyNumberFormat="0" applyProtection="0">
      <alignment vertical="center"/>
    </xf>
    <xf numFmtId="4" fontId="3" fillId="5" borderId="20" applyNumberFormat="0" applyProtection="0">
      <alignment horizontal="left" vertical="center" indent="1"/>
    </xf>
    <xf numFmtId="0" fontId="48" fillId="32" borderId="21" applyNumberFormat="0" applyProtection="0">
      <alignment horizontal="left" vertical="top" indent="1"/>
    </xf>
    <xf numFmtId="4" fontId="3" fillId="33" borderId="20" applyNumberFormat="0" applyProtection="0">
      <alignment horizontal="left" vertical="center" indent="1"/>
    </xf>
    <xf numFmtId="4" fontId="3" fillId="34" borderId="20" applyNumberFormat="0" applyProtection="0">
      <alignment horizontal="right" vertical="center"/>
    </xf>
    <xf numFmtId="4" fontId="3" fillId="35" borderId="20" applyNumberFormat="0" applyProtection="0">
      <alignment horizontal="right" vertical="center"/>
    </xf>
    <xf numFmtId="4" fontId="3" fillId="36" borderId="22" applyNumberFormat="0" applyProtection="0">
      <alignment horizontal="right" vertical="center"/>
    </xf>
    <xf numFmtId="4" fontId="3" fillId="37" borderId="20" applyNumberFormat="0" applyProtection="0">
      <alignment horizontal="right" vertical="center"/>
    </xf>
    <xf numFmtId="4" fontId="3" fillId="38" borderId="20" applyNumberFormat="0" applyProtection="0">
      <alignment horizontal="right" vertical="center"/>
    </xf>
    <xf numFmtId="4" fontId="3" fillId="39" borderId="20" applyNumberFormat="0" applyProtection="0">
      <alignment horizontal="right" vertical="center"/>
    </xf>
    <xf numFmtId="4" fontId="3" fillId="40" borderId="20" applyNumberFormat="0" applyProtection="0">
      <alignment horizontal="right" vertical="center"/>
    </xf>
    <xf numFmtId="4" fontId="3" fillId="41" borderId="20" applyNumberFormat="0" applyProtection="0">
      <alignment horizontal="right" vertical="center"/>
    </xf>
    <xf numFmtId="4" fontId="3" fillId="42" borderId="20" applyNumberFormat="0" applyProtection="0">
      <alignment horizontal="right" vertical="center"/>
    </xf>
    <xf numFmtId="4" fontId="3" fillId="43" borderId="22" applyNumberFormat="0" applyProtection="0">
      <alignment horizontal="left" vertical="center" indent="1"/>
    </xf>
    <xf numFmtId="4" fontId="28" fillId="44" borderId="22" applyNumberFormat="0" applyProtection="0">
      <alignment horizontal="left" vertical="center" indent="1"/>
    </xf>
    <xf numFmtId="4" fontId="28" fillId="44" borderId="22" applyNumberFormat="0" applyProtection="0">
      <alignment horizontal="left" vertical="center" indent="1"/>
    </xf>
    <xf numFmtId="4" fontId="3" fillId="45" borderId="20" applyNumberFormat="0" applyProtection="0">
      <alignment horizontal="right" vertical="center"/>
    </xf>
    <xf numFmtId="4" fontId="3" fillId="46" borderId="22" applyNumberFormat="0" applyProtection="0">
      <alignment horizontal="left" vertical="center" indent="1"/>
    </xf>
    <xf numFmtId="4" fontId="3" fillId="45" borderId="22" applyNumberFormat="0" applyProtection="0">
      <alignment horizontal="left" vertical="center" indent="1"/>
    </xf>
    <xf numFmtId="0" fontId="3" fillId="47" borderId="20" applyNumberFormat="0" applyProtection="0">
      <alignment horizontal="left" vertical="center" indent="1"/>
    </xf>
    <xf numFmtId="0" fontId="3" fillId="44" borderId="21" applyNumberFormat="0" applyProtection="0">
      <alignment horizontal="left" vertical="top" indent="1"/>
    </xf>
    <xf numFmtId="0" fontId="3" fillId="48" borderId="20" applyNumberFormat="0" applyProtection="0">
      <alignment horizontal="left" vertical="center" indent="1"/>
    </xf>
    <xf numFmtId="0" fontId="3" fillId="45" borderId="21" applyNumberFormat="0" applyProtection="0">
      <alignment horizontal="left" vertical="top" indent="1"/>
    </xf>
    <xf numFmtId="0" fontId="3" fillId="49" borderId="20" applyNumberFormat="0" applyProtection="0">
      <alignment horizontal="left" vertical="center" indent="1"/>
    </xf>
    <xf numFmtId="0" fontId="3" fillId="49" borderId="21" applyNumberFormat="0" applyProtection="0">
      <alignment horizontal="left" vertical="top" indent="1"/>
    </xf>
    <xf numFmtId="0" fontId="3" fillId="46" borderId="20" applyNumberFormat="0" applyProtection="0">
      <alignment horizontal="left" vertical="center" indent="1"/>
    </xf>
    <xf numFmtId="0" fontId="3" fillId="46" borderId="21" applyNumberFormat="0" applyProtection="0">
      <alignment horizontal="left" vertical="top" indent="1"/>
    </xf>
    <xf numFmtId="0" fontId="3" fillId="50" borderId="23" applyNumberFormat="0">
      <protection locked="0"/>
    </xf>
    <xf numFmtId="0" fontId="49" fillId="44" borderId="24" applyBorder="0"/>
    <xf numFmtId="4" fontId="50" fillId="31" borderId="21" applyNumberFormat="0" applyProtection="0">
      <alignment vertical="center"/>
    </xf>
    <xf numFmtId="4" fontId="47" fillId="51" borderId="1" applyNumberFormat="0" applyProtection="0">
      <alignment vertical="center"/>
    </xf>
    <xf numFmtId="4" fontId="50" fillId="47" borderId="21" applyNumberFormat="0" applyProtection="0">
      <alignment horizontal="left" vertical="center" indent="1"/>
    </xf>
    <xf numFmtId="0" fontId="50" fillId="31" borderId="21" applyNumberFormat="0" applyProtection="0">
      <alignment horizontal="left" vertical="top" indent="1"/>
    </xf>
    <xf numFmtId="4" fontId="3" fillId="0" borderId="20" applyNumberFormat="0" applyProtection="0">
      <alignment horizontal="right" vertical="center"/>
    </xf>
    <xf numFmtId="4" fontId="51" fillId="50" borderId="1" applyNumberFormat="0" applyProtection="0">
      <alignment horizontal="right" vertical="center"/>
    </xf>
    <xf numFmtId="4" fontId="51" fillId="50" borderId="1" applyNumberFormat="0" applyProtection="0">
      <alignment horizontal="right" vertical="center"/>
    </xf>
    <xf numFmtId="4" fontId="47" fillId="52" borderId="20" applyNumberFormat="0" applyProtection="0">
      <alignment horizontal="right" vertical="center"/>
    </xf>
    <xf numFmtId="4" fontId="3" fillId="33" borderId="20" applyNumberFormat="0" applyProtection="0">
      <alignment horizontal="left" vertical="center" indent="1"/>
    </xf>
    <xf numFmtId="0" fontId="50" fillId="45" borderId="21" applyNumberFormat="0" applyProtection="0">
      <alignment horizontal="left" vertical="top" indent="1"/>
    </xf>
    <xf numFmtId="4" fontId="52" fillId="53" borderId="22" applyNumberFormat="0" applyProtection="0">
      <alignment horizontal="left" vertical="center" indent="1"/>
    </xf>
    <xf numFmtId="0" fontId="3" fillId="54" borderId="1"/>
    <xf numFmtId="4" fontId="53" fillId="50" borderId="20" applyNumberFormat="0" applyProtection="0">
      <alignment horizontal="right" vertical="center"/>
    </xf>
    <xf numFmtId="0" fontId="54" fillId="0" borderId="0" applyNumberFormat="0" applyFill="0" applyBorder="0" applyAlignment="0" applyProtection="0"/>
    <xf numFmtId="0" fontId="28" fillId="0" borderId="0"/>
    <xf numFmtId="0" fontId="1" fillId="0" borderId="0"/>
  </cellStyleXfs>
  <cellXfs count="323">
    <xf numFmtId="0" fontId="0" fillId="0" borderId="0" xfId="0"/>
    <xf numFmtId="0" fontId="4" fillId="0" borderId="0" xfId="0" applyFont="1"/>
    <xf numFmtId="0" fontId="4" fillId="0" borderId="0" xfId="0" applyFont="1" applyAlignment="1">
      <alignment horizontal="left"/>
    </xf>
    <xf numFmtId="0" fontId="5" fillId="0" borderId="0" xfId="0" applyFont="1" applyAlignment="1">
      <alignment horizontal="center" vertical="center"/>
    </xf>
    <xf numFmtId="0" fontId="21" fillId="0" borderId="0" xfId="0" applyFont="1"/>
    <xf numFmtId="0" fontId="18" fillId="0" borderId="0" xfId="0" applyFont="1"/>
    <xf numFmtId="0" fontId="18" fillId="0" borderId="0" xfId="0" applyFont="1" applyAlignment="1">
      <alignment horizontal="center"/>
    </xf>
    <xf numFmtId="0" fontId="18" fillId="0" borderId="1" xfId="0" applyFont="1" applyBorder="1" applyAlignment="1">
      <alignment horizontal="center" vertical="center"/>
    </xf>
    <xf numFmtId="0" fontId="18" fillId="0" borderId="0" xfId="0" applyFont="1" applyAlignment="1">
      <alignment horizontal="left"/>
    </xf>
    <xf numFmtId="0" fontId="18" fillId="0" borderId="1" xfId="0" applyFont="1" applyBorder="1" applyAlignment="1">
      <alignment horizontal="left" vertical="center"/>
    </xf>
    <xf numFmtId="0" fontId="23" fillId="0" borderId="0" xfId="0" applyFont="1" applyAlignment="1">
      <alignment horizontal="left"/>
    </xf>
    <xf numFmtId="0" fontId="4" fillId="0" borderId="0" xfId="0" applyFont="1" applyBorder="1" applyAlignment="1">
      <alignment horizontal="left"/>
    </xf>
    <xf numFmtId="0" fontId="5" fillId="0" borderId="0" xfId="0" applyFont="1" applyBorder="1" applyAlignment="1">
      <alignment horizontal="center" vertical="center"/>
    </xf>
    <xf numFmtId="0" fontId="26" fillId="0" borderId="0" xfId="0" applyFont="1" applyBorder="1"/>
    <xf numFmtId="0" fontId="26" fillId="0" borderId="0" xfId="0" applyFont="1" applyBorder="1" applyAlignment="1">
      <alignment horizontal="left"/>
    </xf>
    <xf numFmtId="0" fontId="27" fillId="0" borderId="0" xfId="0" applyFont="1" applyBorder="1" applyAlignment="1">
      <alignment horizontal="center"/>
    </xf>
    <xf numFmtId="0" fontId="4" fillId="0" borderId="0" xfId="3" applyFont="1"/>
    <xf numFmtId="0" fontId="7" fillId="55" borderId="1" xfId="3" applyFont="1" applyFill="1" applyBorder="1" applyAlignment="1" applyProtection="1">
      <alignment horizontal="center" vertical="center"/>
    </xf>
    <xf numFmtId="1" fontId="7" fillId="55" borderId="1" xfId="3" applyNumberFormat="1" applyFont="1" applyFill="1" applyBorder="1" applyAlignment="1" applyProtection="1">
      <alignment horizontal="center" vertical="center"/>
    </xf>
    <xf numFmtId="0" fontId="36" fillId="7" borderId="13" xfId="2" applyFont="1" applyFill="1" applyBorder="1"/>
    <xf numFmtId="0" fontId="58" fillId="7" borderId="13" xfId="2" applyFont="1" applyFill="1" applyBorder="1"/>
    <xf numFmtId="0" fontId="28" fillId="7" borderId="0" xfId="1" applyFont="1" applyFill="1"/>
    <xf numFmtId="0" fontId="61" fillId="7" borderId="0" xfId="1" applyFont="1" applyFill="1"/>
    <xf numFmtId="0" fontId="62" fillId="7" borderId="13" xfId="2" applyFont="1" applyFill="1" applyBorder="1"/>
    <xf numFmtId="0" fontId="63" fillId="7" borderId="13" xfId="2" applyFont="1" applyFill="1" applyBorder="1"/>
    <xf numFmtId="0" fontId="22" fillId="10" borderId="1" xfId="0" applyFont="1" applyFill="1" applyBorder="1" applyAlignment="1">
      <alignment vertical="center" wrapText="1"/>
    </xf>
    <xf numFmtId="0" fontId="4" fillId="0" borderId="0" xfId="0" applyFont="1" applyAlignment="1">
      <alignment vertical="center"/>
    </xf>
    <xf numFmtId="0" fontId="19" fillId="3" borderId="1" xfId="0" applyFont="1" applyFill="1" applyBorder="1" applyAlignment="1">
      <alignment vertical="center" wrapText="1"/>
    </xf>
    <xf numFmtId="0" fontId="22" fillId="0" borderId="0" xfId="0" applyFont="1" applyAlignment="1">
      <alignment vertical="center"/>
    </xf>
    <xf numFmtId="0" fontId="64" fillId="7" borderId="0" xfId="2" applyFont="1" applyFill="1" applyBorder="1"/>
    <xf numFmtId="0" fontId="59" fillId="7" borderId="0" xfId="2" applyFont="1" applyFill="1" applyBorder="1"/>
    <xf numFmtId="0" fontId="60" fillId="7" borderId="0" xfId="2" applyFont="1" applyFill="1" applyBorder="1"/>
    <xf numFmtId="0" fontId="18" fillId="0" borderId="0" xfId="0" applyFont="1" applyAlignment="1">
      <alignment horizontal="left" vertical="top"/>
    </xf>
    <xf numFmtId="0" fontId="18" fillId="0" borderId="0" xfId="0" applyFont="1" applyAlignment="1">
      <alignment horizontal="center" vertical="top"/>
    </xf>
    <xf numFmtId="0" fontId="18" fillId="0" borderId="0" xfId="0" applyFont="1" applyAlignment="1">
      <alignment vertical="top"/>
    </xf>
    <xf numFmtId="1" fontId="16" fillId="56" borderId="1" xfId="0" applyNumberFormat="1" applyFont="1" applyFill="1" applyBorder="1" applyAlignment="1" applyProtection="1">
      <alignment horizontal="center" vertical="center" wrapText="1"/>
    </xf>
    <xf numFmtId="0" fontId="4" fillId="0" borderId="0" xfId="0" applyFont="1" applyProtection="1"/>
    <xf numFmtId="0" fontId="55" fillId="7" borderId="13" xfId="2" applyFont="1" applyFill="1" applyBorder="1" applyProtection="1"/>
    <xf numFmtId="0" fontId="62" fillId="7" borderId="13" xfId="2" applyFont="1" applyFill="1" applyBorder="1" applyProtection="1"/>
    <xf numFmtId="0" fontId="63" fillId="7" borderId="13" xfId="2" applyFont="1" applyFill="1" applyBorder="1" applyProtection="1"/>
    <xf numFmtId="0" fontId="61" fillId="7" borderId="0" xfId="1" applyFont="1" applyFill="1" applyProtection="1"/>
    <xf numFmtId="0" fontId="64" fillId="7" borderId="0" xfId="2" applyFont="1" applyFill="1" applyBorder="1" applyProtection="1"/>
    <xf numFmtId="0" fontId="59" fillId="7" borderId="0" xfId="2" applyFont="1" applyFill="1" applyBorder="1" applyProtection="1"/>
    <xf numFmtId="0" fontId="60" fillId="7" borderId="0" xfId="2" applyFont="1" applyFill="1" applyBorder="1" applyProtection="1"/>
    <xf numFmtId="0" fontId="28" fillId="7" borderId="0" xfId="1" applyFont="1" applyFill="1" applyProtection="1"/>
    <xf numFmtId="0" fontId="57" fillId="7" borderId="13" xfId="2" applyFont="1" applyFill="1" applyBorder="1" applyProtection="1"/>
    <xf numFmtId="0" fontId="57" fillId="7" borderId="13" xfId="2" applyFont="1" applyFill="1" applyBorder="1" applyAlignment="1" applyProtection="1">
      <alignment horizontal="center" vertical="center"/>
    </xf>
    <xf numFmtId="0" fontId="56" fillId="7" borderId="13" xfId="2" applyFont="1" applyFill="1" applyBorder="1" applyProtection="1"/>
    <xf numFmtId="0" fontId="18" fillId="0" borderId="0" xfId="3" applyFont="1" applyProtection="1"/>
    <xf numFmtId="0" fontId="36" fillId="7" borderId="13" xfId="2" applyFont="1" applyFill="1" applyBorder="1" applyProtection="1"/>
    <xf numFmtId="0" fontId="36" fillId="7" borderId="0" xfId="2" applyFont="1" applyFill="1" applyBorder="1" applyProtection="1"/>
    <xf numFmtId="0" fontId="58" fillId="7" borderId="0" xfId="2" applyFont="1" applyFill="1" applyBorder="1" applyProtection="1"/>
    <xf numFmtId="0" fontId="66" fillId="0" borderId="0" xfId="0" applyFont="1" applyProtection="1"/>
    <xf numFmtId="0" fontId="4" fillId="0" borderId="0" xfId="3" applyFont="1" applyProtection="1"/>
    <xf numFmtId="0" fontId="58" fillId="7" borderId="13" xfId="2" applyFont="1" applyFill="1" applyBorder="1" applyProtection="1"/>
    <xf numFmtId="0" fontId="70" fillId="0" borderId="1" xfId="0" applyFont="1" applyBorder="1" applyAlignment="1" applyProtection="1">
      <alignment vertical="center" wrapText="1"/>
    </xf>
    <xf numFmtId="0" fontId="15" fillId="0" borderId="0" xfId="0" applyFont="1" applyBorder="1" applyAlignment="1" applyProtection="1">
      <alignment vertical="center" wrapText="1"/>
    </xf>
    <xf numFmtId="0" fontId="7" fillId="0" borderId="0" xfId="0" applyFont="1" applyBorder="1" applyProtection="1"/>
    <xf numFmtId="1" fontId="58" fillId="7" borderId="0" xfId="2" applyNumberFormat="1" applyFont="1" applyFill="1" applyBorder="1" applyAlignment="1" applyProtection="1">
      <alignment vertical="center"/>
    </xf>
    <xf numFmtId="1" fontId="4" fillId="0" borderId="0" xfId="0" applyNumberFormat="1" applyFont="1" applyAlignment="1" applyProtection="1">
      <alignment vertical="center"/>
    </xf>
    <xf numFmtId="0" fontId="68" fillId="0" borderId="0" xfId="0" applyFont="1" applyBorder="1" applyAlignment="1" applyProtection="1">
      <alignment wrapText="1"/>
    </xf>
    <xf numFmtId="0" fontId="18" fillId="0" borderId="0" xfId="3" applyFont="1" applyBorder="1" applyAlignment="1" applyProtection="1">
      <alignment horizontal="right"/>
    </xf>
    <xf numFmtId="1" fontId="18" fillId="0" borderId="0" xfId="3" applyNumberFormat="1" applyFont="1" applyBorder="1" applyAlignment="1" applyProtection="1">
      <alignment horizontal="right" vertical="center"/>
    </xf>
    <xf numFmtId="0" fontId="4" fillId="0" borderId="0" xfId="3" applyFont="1" applyFill="1" applyBorder="1" applyProtection="1"/>
    <xf numFmtId="1" fontId="4" fillId="0" borderId="0" xfId="3" applyNumberFormat="1" applyFont="1" applyFill="1" applyBorder="1" applyAlignment="1" applyProtection="1">
      <alignment vertical="center"/>
    </xf>
    <xf numFmtId="0" fontId="40" fillId="7" borderId="0" xfId="2" applyFont="1" applyFill="1" applyBorder="1" applyProtection="1"/>
    <xf numFmtId="1" fontId="40" fillId="7" borderId="0" xfId="2" applyNumberFormat="1" applyFont="1" applyFill="1" applyBorder="1" applyAlignment="1" applyProtection="1">
      <alignment vertical="center"/>
    </xf>
    <xf numFmtId="0" fontId="69" fillId="0" borderId="0" xfId="0" applyFont="1" applyBorder="1" applyAlignment="1" applyProtection="1">
      <alignment wrapText="1"/>
    </xf>
    <xf numFmtId="0" fontId="7" fillId="0" borderId="0" xfId="0" applyFont="1" applyBorder="1" applyAlignment="1" applyProtection="1">
      <alignment horizontal="left" wrapText="1"/>
    </xf>
    <xf numFmtId="0" fontId="7" fillId="0" borderId="0" xfId="0" applyFont="1" applyBorder="1" applyAlignment="1" applyProtection="1">
      <alignment wrapText="1"/>
    </xf>
    <xf numFmtId="0" fontId="6" fillId="0" borderId="0" xfId="0" applyFont="1" applyBorder="1" applyAlignment="1" applyProtection="1">
      <alignment horizontal="left" wrapText="1"/>
    </xf>
    <xf numFmtId="0" fontId="5" fillId="0" borderId="0" xfId="0" applyFont="1" applyBorder="1" applyAlignment="1" applyProtection="1">
      <alignment vertical="center" wrapText="1"/>
    </xf>
    <xf numFmtId="0" fontId="11" fillId="0" borderId="0" xfId="0" applyFont="1" applyBorder="1" applyAlignment="1" applyProtection="1">
      <alignment horizontal="center" wrapText="1"/>
    </xf>
    <xf numFmtId="0" fontId="5" fillId="0" borderId="0" xfId="0" applyFont="1" applyBorder="1" applyAlignment="1" applyProtection="1">
      <alignment wrapText="1"/>
    </xf>
    <xf numFmtId="0" fontId="12" fillId="0" borderId="0" xfId="0" applyFont="1" applyBorder="1" applyAlignment="1" applyProtection="1">
      <alignment wrapText="1"/>
    </xf>
    <xf numFmtId="0" fontId="57" fillId="7" borderId="13" xfId="2" applyFont="1" applyFill="1" applyBorder="1" applyAlignment="1" applyProtection="1">
      <alignment horizontal="right"/>
    </xf>
    <xf numFmtId="0" fontId="9" fillId="0" borderId="0" xfId="0" applyFont="1" applyBorder="1" applyAlignment="1" applyProtection="1">
      <alignment horizontal="left"/>
    </xf>
    <xf numFmtId="0" fontId="10" fillId="0" borderId="26" xfId="0" applyFont="1" applyBorder="1" applyAlignment="1" applyProtection="1">
      <alignment horizontal="center"/>
    </xf>
    <xf numFmtId="0" fontId="71" fillId="0" borderId="0" xfId="0" applyFont="1" applyBorder="1" applyAlignment="1" applyProtection="1">
      <alignment horizontal="left"/>
    </xf>
    <xf numFmtId="1" fontId="10" fillId="0" borderId="26" xfId="0" applyNumberFormat="1" applyFont="1" applyBorder="1" applyAlignment="1" applyProtection="1">
      <alignment horizontal="center"/>
    </xf>
    <xf numFmtId="0" fontId="6" fillId="0" borderId="0" xfId="0" applyFont="1" applyBorder="1" applyAlignment="1" applyProtection="1">
      <alignment horizontal="right" wrapText="1"/>
    </xf>
    <xf numFmtId="0" fontId="4" fillId="0" borderId="0" xfId="0" applyFont="1" applyBorder="1" applyAlignment="1" applyProtection="1">
      <alignment horizontal="left"/>
    </xf>
    <xf numFmtId="0" fontId="14" fillId="0" borderId="0" xfId="0" applyFont="1" applyBorder="1" applyAlignment="1" applyProtection="1">
      <alignment horizontal="left" wrapText="1"/>
    </xf>
    <xf numFmtId="0" fontId="10" fillId="0" borderId="27" xfId="0" applyFont="1" applyBorder="1" applyAlignment="1" applyProtection="1">
      <alignment horizontal="center"/>
    </xf>
    <xf numFmtId="0" fontId="72" fillId="0" borderId="0" xfId="0" applyFont="1" applyBorder="1" applyAlignment="1" applyProtection="1">
      <alignment horizontal="left" wrapText="1"/>
    </xf>
    <xf numFmtId="1" fontId="10" fillId="0" borderId="28" xfId="0" applyNumberFormat="1" applyFont="1" applyBorder="1" applyAlignment="1" applyProtection="1">
      <alignment horizontal="center"/>
    </xf>
    <xf numFmtId="0" fontId="6" fillId="0" borderId="0" xfId="0" applyFont="1" applyBorder="1" applyAlignment="1" applyProtection="1">
      <alignment horizontal="right" vertical="center" wrapText="1"/>
    </xf>
    <xf numFmtId="0" fontId="13" fillId="0" borderId="0" xfId="0" applyFont="1" applyBorder="1" applyAlignment="1" applyProtection="1">
      <alignment horizontal="left" wrapText="1"/>
    </xf>
    <xf numFmtId="9" fontId="10" fillId="0" borderId="28" xfId="0" applyNumberFormat="1" applyFont="1" applyBorder="1" applyAlignment="1" applyProtection="1">
      <alignment horizontal="center"/>
    </xf>
    <xf numFmtId="9" fontId="10" fillId="0" borderId="0" xfId="0" applyNumberFormat="1" applyFont="1" applyBorder="1" applyAlignment="1" applyProtection="1">
      <alignment horizontal="center"/>
    </xf>
    <xf numFmtId="0" fontId="4" fillId="0" borderId="0" xfId="0" applyFont="1" applyBorder="1" applyProtection="1"/>
    <xf numFmtId="164" fontId="10" fillId="0" borderId="3" xfId="0" applyNumberFormat="1" applyFont="1" applyBorder="1" applyAlignment="1" applyProtection="1">
      <alignment horizontal="center"/>
    </xf>
    <xf numFmtId="1" fontId="16" fillId="55" borderId="1" xfId="0" applyNumberFormat="1" applyFont="1" applyFill="1" applyBorder="1" applyAlignment="1" applyProtection="1">
      <alignment horizontal="center" vertical="center" wrapText="1"/>
    </xf>
    <xf numFmtId="1" fontId="16" fillId="55" borderId="6" xfId="0" applyNumberFormat="1" applyFont="1" applyFill="1" applyBorder="1" applyAlignment="1" applyProtection="1">
      <alignment horizontal="center" vertical="center" wrapText="1"/>
    </xf>
    <xf numFmtId="0" fontId="73" fillId="7" borderId="13" xfId="2" applyFont="1" applyFill="1" applyBorder="1" applyProtection="1"/>
    <xf numFmtId="0" fontId="28" fillId="7" borderId="0" xfId="1" applyFill="1" applyProtection="1"/>
    <xf numFmtId="0" fontId="31" fillId="7" borderId="0" xfId="2" applyFont="1" applyFill="1" applyBorder="1" applyProtection="1"/>
    <xf numFmtId="0" fontId="2" fillId="7" borderId="0" xfId="2" applyFill="1" applyBorder="1" applyProtection="1"/>
    <xf numFmtId="0" fontId="30" fillId="7" borderId="0" xfId="2" applyFont="1" applyFill="1" applyBorder="1" applyProtection="1"/>
    <xf numFmtId="0" fontId="33" fillId="7" borderId="13" xfId="2" applyFont="1" applyFill="1" applyBorder="1" applyProtection="1"/>
    <xf numFmtId="0" fontId="9" fillId="0" borderId="0" xfId="3" applyFont="1" applyFill="1" applyBorder="1" applyAlignment="1" applyProtection="1">
      <alignment horizontal="left"/>
    </xf>
    <xf numFmtId="0" fontId="24" fillId="0" borderId="1" xfId="0" applyFont="1" applyBorder="1" applyAlignment="1" applyProtection="1">
      <alignment wrapText="1"/>
    </xf>
    <xf numFmtId="0" fontId="4" fillId="0" borderId="0" xfId="0" applyFont="1" applyAlignment="1" applyProtection="1">
      <alignment wrapText="1"/>
    </xf>
    <xf numFmtId="0" fontId="24" fillId="0" borderId="1" xfId="0" applyFont="1" applyBorder="1" applyAlignment="1" applyProtection="1">
      <alignment vertical="top" wrapText="1"/>
    </xf>
    <xf numFmtId="0" fontId="24" fillId="57" borderId="1" xfId="0" applyFont="1" applyFill="1" applyBorder="1" applyAlignment="1" applyProtection="1">
      <alignment wrapText="1"/>
    </xf>
    <xf numFmtId="0" fontId="25" fillId="0" borderId="1" xfId="0" applyFont="1" applyFill="1" applyBorder="1" applyAlignment="1" applyProtection="1">
      <alignment horizontal="center" vertical="center" wrapText="1"/>
    </xf>
    <xf numFmtId="0" fontId="25" fillId="0" borderId="1" xfId="0" applyFont="1" applyBorder="1" applyAlignment="1" applyProtection="1">
      <alignment horizontal="center" vertical="center" wrapText="1"/>
    </xf>
    <xf numFmtId="164" fontId="16" fillId="57" borderId="3" xfId="0" applyNumberFormat="1" applyFont="1" applyFill="1" applyBorder="1" applyAlignment="1" applyProtection="1">
      <alignment horizontal="center" vertical="center" wrapText="1"/>
    </xf>
    <xf numFmtId="0" fontId="13" fillId="0" borderId="0" xfId="0" applyFont="1" applyAlignment="1" applyProtection="1">
      <alignment wrapText="1"/>
    </xf>
    <xf numFmtId="0" fontId="13" fillId="0" borderId="0" xfId="0" applyFont="1" applyAlignment="1" applyProtection="1">
      <alignment horizontal="center" vertical="center" wrapText="1"/>
    </xf>
    <xf numFmtId="0" fontId="67" fillId="56" borderId="1" xfId="0" applyFont="1" applyFill="1" applyBorder="1" applyAlignment="1" applyProtection="1">
      <alignment horizontal="center" wrapText="1"/>
      <protection locked="0"/>
    </xf>
    <xf numFmtId="1" fontId="67" fillId="56" borderId="1" xfId="0" applyNumberFormat="1" applyFont="1" applyFill="1" applyBorder="1" applyAlignment="1" applyProtection="1">
      <alignment horizontal="center" vertical="center" wrapText="1"/>
      <protection locked="0"/>
    </xf>
    <xf numFmtId="0" fontId="74" fillId="7" borderId="13" xfId="2" applyFont="1" applyFill="1" applyBorder="1" applyProtection="1"/>
    <xf numFmtId="0" fontId="2" fillId="7" borderId="13" xfId="2" applyFill="1" applyBorder="1" applyProtection="1"/>
    <xf numFmtId="0" fontId="30" fillId="7" borderId="13" xfId="2" applyFont="1" applyFill="1" applyBorder="1" applyProtection="1"/>
    <xf numFmtId="0" fontId="28" fillId="7" borderId="0" xfId="1" applyFill="1" applyBorder="1" applyProtection="1"/>
    <xf numFmtId="0" fontId="75" fillId="7" borderId="0" xfId="1" applyFont="1" applyFill="1" applyProtection="1"/>
    <xf numFmtId="0" fontId="76" fillId="7" borderId="0" xfId="1" applyFont="1" applyFill="1" applyBorder="1" applyAlignment="1" applyProtection="1">
      <alignment vertical="center" wrapText="1"/>
    </xf>
    <xf numFmtId="0" fontId="75" fillId="7" borderId="0" xfId="1" applyFont="1" applyFill="1" applyBorder="1" applyProtection="1"/>
    <xf numFmtId="1" fontId="77" fillId="55" borderId="31" xfId="2" applyNumberFormat="1" applyFont="1" applyFill="1" applyBorder="1" applyAlignment="1" applyProtection="1">
      <alignment horizontal="center" vertical="center"/>
    </xf>
    <xf numFmtId="0" fontId="29" fillId="7" borderId="13" xfId="2" applyFont="1" applyFill="1" applyBorder="1" applyProtection="1"/>
    <xf numFmtId="0" fontId="32" fillId="7" borderId="30" xfId="1" applyFont="1" applyFill="1" applyBorder="1" applyAlignment="1" applyProtection="1">
      <alignment horizontal="center" vertical="center" wrapText="1"/>
    </xf>
    <xf numFmtId="1" fontId="34" fillId="55" borderId="31" xfId="2" applyNumberFormat="1" applyFont="1" applyFill="1" applyBorder="1" applyAlignment="1" applyProtection="1">
      <alignment horizontal="center" vertical="center"/>
    </xf>
    <xf numFmtId="0" fontId="32" fillId="7" borderId="39" xfId="1" applyFont="1" applyFill="1" applyBorder="1" applyAlignment="1" applyProtection="1">
      <alignment horizontal="center" vertical="center" wrapText="1"/>
    </xf>
    <xf numFmtId="0" fontId="34" fillId="55" borderId="36" xfId="2" applyFont="1" applyFill="1" applyBorder="1" applyAlignment="1" applyProtection="1">
      <alignment horizontal="center" vertical="center"/>
    </xf>
    <xf numFmtId="0" fontId="37" fillId="7" borderId="13" xfId="2" applyFont="1" applyFill="1" applyBorder="1" applyProtection="1"/>
    <xf numFmtId="0" fontId="4" fillId="0" borderId="0" xfId="3" applyFont="1" applyBorder="1" applyAlignment="1" applyProtection="1">
      <alignment horizontal="center"/>
    </xf>
    <xf numFmtId="0" fontId="38" fillId="7" borderId="1" xfId="1" applyFont="1" applyFill="1" applyBorder="1" applyAlignment="1" applyProtection="1">
      <alignment horizontal="left" vertical="center" wrapText="1"/>
    </xf>
    <xf numFmtId="0" fontId="6" fillId="2" borderId="12" xfId="3" applyFont="1" applyFill="1" applyBorder="1" applyAlignment="1" applyProtection="1">
      <alignment horizontal="center" vertical="center"/>
    </xf>
    <xf numFmtId="0" fontId="6" fillId="5" borderId="1" xfId="3" applyFont="1" applyFill="1" applyBorder="1" applyAlignment="1" applyProtection="1">
      <alignment horizontal="center" vertical="center"/>
    </xf>
    <xf numFmtId="0" fontId="6" fillId="4" borderId="1" xfId="3" applyFont="1" applyFill="1" applyBorder="1" applyAlignment="1" applyProtection="1">
      <alignment horizontal="center" vertical="center"/>
    </xf>
    <xf numFmtId="0" fontId="6" fillId="8" borderId="1" xfId="3" applyFont="1" applyFill="1" applyBorder="1" applyAlignment="1" applyProtection="1">
      <alignment horizontal="center" vertical="center"/>
    </xf>
    <xf numFmtId="0" fontId="6" fillId="10" borderId="1" xfId="3" applyFont="1" applyFill="1" applyBorder="1" applyAlignment="1" applyProtection="1">
      <alignment horizontal="center" vertical="center"/>
    </xf>
    <xf numFmtId="0" fontId="6" fillId="9" borderId="1" xfId="3" applyFont="1" applyFill="1" applyBorder="1" applyAlignment="1" applyProtection="1">
      <alignment horizontal="center" vertical="center"/>
    </xf>
    <xf numFmtId="0" fontId="7" fillId="0" borderId="1" xfId="3" applyFont="1" applyBorder="1" applyAlignment="1" applyProtection="1">
      <alignment horizontal="center" vertical="center"/>
    </xf>
    <xf numFmtId="0" fontId="7" fillId="0" borderId="1" xfId="3" applyFont="1" applyBorder="1" applyAlignment="1" applyProtection="1">
      <alignment horizontal="left" vertical="center" wrapText="1"/>
    </xf>
    <xf numFmtId="0" fontId="7" fillId="0" borderId="1" xfId="3" applyFont="1" applyFill="1" applyBorder="1" applyAlignment="1" applyProtection="1">
      <alignment horizontal="center" vertical="center"/>
    </xf>
    <xf numFmtId="0" fontId="7" fillId="0" borderId="0" xfId="3" applyFont="1" applyBorder="1" applyAlignment="1" applyProtection="1">
      <alignment horizontal="center" vertical="center"/>
    </xf>
    <xf numFmtId="0" fontId="7" fillId="0" borderId="0" xfId="3" applyFont="1" applyBorder="1" applyAlignment="1" applyProtection="1">
      <alignment horizontal="left" vertical="center" wrapText="1"/>
    </xf>
    <xf numFmtId="0" fontId="7" fillId="0" borderId="0" xfId="3" applyFont="1" applyFill="1" applyBorder="1" applyAlignment="1" applyProtection="1"/>
    <xf numFmtId="0" fontId="7" fillId="0" borderId="0" xfId="3" applyFont="1" applyFill="1" applyBorder="1" applyAlignment="1" applyProtection="1">
      <alignment vertical="center" wrapText="1"/>
    </xf>
    <xf numFmtId="0" fontId="7" fillId="0" borderId="0" xfId="3" applyFont="1" applyFill="1" applyBorder="1" applyAlignment="1" applyProtection="1">
      <alignment horizontal="center" vertical="center" wrapText="1"/>
    </xf>
    <xf numFmtId="0" fontId="6" fillId="2" borderId="1" xfId="3" applyFont="1" applyFill="1" applyBorder="1" applyAlignment="1" applyProtection="1">
      <alignment horizontal="center"/>
    </xf>
    <xf numFmtId="0" fontId="6" fillId="10" borderId="1" xfId="3" applyFont="1" applyFill="1" applyBorder="1" applyAlignment="1" applyProtection="1">
      <alignment horizontal="center"/>
    </xf>
    <xf numFmtId="0" fontId="6" fillId="9" borderId="1" xfId="3" applyFont="1" applyFill="1" applyBorder="1" applyAlignment="1" applyProtection="1">
      <alignment horizontal="center"/>
    </xf>
    <xf numFmtId="0" fontId="7" fillId="0" borderId="0" xfId="3" applyFont="1" applyBorder="1" applyProtection="1"/>
    <xf numFmtId="0" fontId="18" fillId="0" borderId="14" xfId="3" applyFont="1" applyBorder="1" applyAlignment="1" applyProtection="1">
      <alignment horizontal="right" vertical="center"/>
    </xf>
    <xf numFmtId="0" fontId="7" fillId="2" borderId="15" xfId="3" applyFont="1" applyFill="1" applyBorder="1" applyAlignment="1" applyProtection="1">
      <alignment horizontal="center" vertical="center"/>
    </xf>
    <xf numFmtId="0" fontId="7" fillId="5" borderId="8" xfId="3" applyFont="1" applyFill="1" applyBorder="1" applyAlignment="1" applyProtection="1">
      <alignment horizontal="center" vertical="center"/>
    </xf>
    <xf numFmtId="0" fontId="7" fillId="4" borderId="8" xfId="3" applyFont="1" applyFill="1" applyBorder="1" applyAlignment="1" applyProtection="1">
      <alignment horizontal="center" vertical="center"/>
    </xf>
    <xf numFmtId="0" fontId="7" fillId="8" borderId="8" xfId="3" applyFont="1" applyFill="1" applyBorder="1" applyAlignment="1" applyProtection="1">
      <alignment horizontal="center" vertical="center"/>
    </xf>
    <xf numFmtId="0" fontId="7" fillId="10" borderId="8" xfId="3" applyFont="1" applyFill="1" applyBorder="1" applyAlignment="1" applyProtection="1">
      <alignment horizontal="center" vertical="center"/>
    </xf>
    <xf numFmtId="0" fontId="7" fillId="9" borderId="8" xfId="3" applyFont="1" applyFill="1" applyBorder="1" applyAlignment="1" applyProtection="1">
      <alignment horizontal="center" vertical="center"/>
    </xf>
    <xf numFmtId="0" fontId="9" fillId="0" borderId="0" xfId="3" applyFont="1" applyProtection="1"/>
    <xf numFmtId="0" fontId="18" fillId="0" borderId="0" xfId="3" applyFont="1" applyFill="1" applyBorder="1" applyAlignment="1" applyProtection="1">
      <alignment vertical="center" wrapText="1"/>
    </xf>
    <xf numFmtId="0" fontId="4" fillId="0" borderId="0" xfId="3" applyFont="1" applyBorder="1" applyProtection="1"/>
    <xf numFmtId="0" fontId="7" fillId="2" borderId="2" xfId="3" applyFont="1" applyFill="1" applyBorder="1" applyAlignment="1" applyProtection="1">
      <alignment horizontal="center" vertical="center"/>
    </xf>
    <xf numFmtId="0" fontId="7" fillId="5" borderId="7" xfId="3" applyFont="1" applyFill="1" applyBorder="1" applyAlignment="1" applyProtection="1">
      <alignment horizontal="center" vertical="center"/>
    </xf>
    <xf numFmtId="0" fontId="7" fillId="4" borderId="7" xfId="3" applyFont="1" applyFill="1" applyBorder="1" applyAlignment="1" applyProtection="1">
      <alignment horizontal="center" vertical="center"/>
    </xf>
    <xf numFmtId="0" fontId="7" fillId="8" borderId="7" xfId="3" applyFont="1" applyFill="1" applyBorder="1" applyAlignment="1" applyProtection="1">
      <alignment horizontal="center" vertical="center"/>
    </xf>
    <xf numFmtId="0" fontId="7" fillId="10" borderId="7" xfId="3" applyFont="1" applyFill="1" applyBorder="1" applyAlignment="1" applyProtection="1">
      <alignment horizontal="center" vertical="center"/>
    </xf>
    <xf numFmtId="0" fontId="7" fillId="9" borderId="7" xfId="3" applyFont="1" applyFill="1" applyBorder="1" applyAlignment="1" applyProtection="1">
      <alignment horizontal="center" vertical="center"/>
    </xf>
    <xf numFmtId="0" fontId="18" fillId="0" borderId="0" xfId="3" applyFont="1" applyFill="1" applyBorder="1" applyAlignment="1" applyProtection="1">
      <alignment horizontal="center" vertical="center" wrapText="1"/>
    </xf>
    <xf numFmtId="165" fontId="7" fillId="2" borderId="12" xfId="3" applyNumberFormat="1" applyFont="1" applyFill="1" applyBorder="1" applyAlignment="1" applyProtection="1">
      <alignment horizontal="center" vertical="center"/>
    </xf>
    <xf numFmtId="165" fontId="7" fillId="5" borderId="1" xfId="3" applyNumberFormat="1" applyFont="1" applyFill="1" applyBorder="1" applyAlignment="1" applyProtection="1">
      <alignment horizontal="center" vertical="center"/>
    </xf>
    <xf numFmtId="165" fontId="7" fillId="4" borderId="1" xfId="3" applyNumberFormat="1" applyFont="1" applyFill="1" applyBorder="1" applyAlignment="1" applyProtection="1">
      <alignment horizontal="center" vertical="center"/>
    </xf>
    <xf numFmtId="165" fontId="7" fillId="8" borderId="1" xfId="3" applyNumberFormat="1" applyFont="1" applyFill="1" applyBorder="1" applyAlignment="1" applyProtection="1">
      <alignment horizontal="center" vertical="center"/>
    </xf>
    <xf numFmtId="165" fontId="7" fillId="11" borderId="1" xfId="3" applyNumberFormat="1" applyFont="1" applyFill="1" applyBorder="1" applyAlignment="1" applyProtection="1">
      <alignment horizontal="center" vertical="center"/>
    </xf>
    <xf numFmtId="165" fontId="7" fillId="9" borderId="1" xfId="3" applyNumberFormat="1" applyFont="1" applyFill="1" applyBorder="1" applyAlignment="1" applyProtection="1">
      <alignment horizontal="center" vertical="center"/>
    </xf>
    <xf numFmtId="0" fontId="7" fillId="0" borderId="0" xfId="3" applyFont="1" applyProtection="1"/>
    <xf numFmtId="0" fontId="40" fillId="7" borderId="13" xfId="2" applyFont="1" applyFill="1" applyBorder="1" applyProtection="1"/>
    <xf numFmtId="0" fontId="17" fillId="0" borderId="0" xfId="3" applyFont="1" applyProtection="1"/>
    <xf numFmtId="0" fontId="4" fillId="0" borderId="0" xfId="3" applyFont="1" applyBorder="1" applyAlignment="1" applyProtection="1">
      <alignment horizontal="right"/>
    </xf>
    <xf numFmtId="1" fontId="7" fillId="0" borderId="1" xfId="3" applyNumberFormat="1" applyFont="1" applyFill="1" applyBorder="1" applyAlignment="1" applyProtection="1">
      <alignment horizontal="center" vertical="center"/>
    </xf>
    <xf numFmtId="0" fontId="4" fillId="0" borderId="0" xfId="3" applyFont="1" applyBorder="1" applyAlignment="1" applyProtection="1"/>
    <xf numFmtId="1" fontId="7" fillId="6" borderId="18" xfId="3" applyNumberFormat="1" applyFont="1" applyFill="1" applyBorder="1" applyAlignment="1" applyProtection="1">
      <alignment horizontal="center" vertical="center"/>
    </xf>
    <xf numFmtId="1" fontId="7" fillId="0" borderId="0" xfId="3" applyNumberFormat="1" applyFont="1" applyFill="1" applyBorder="1" applyAlignment="1" applyProtection="1"/>
    <xf numFmtId="0" fontId="4" fillId="0" borderId="0" xfId="3" applyFont="1" applyAlignment="1" applyProtection="1">
      <alignment horizontal="right"/>
    </xf>
    <xf numFmtId="1" fontId="7" fillId="0" borderId="0" xfId="3" applyNumberFormat="1" applyFont="1" applyFill="1" applyBorder="1" applyAlignment="1" applyProtection="1">
      <alignment horizontal="center"/>
    </xf>
    <xf numFmtId="1" fontId="7" fillId="0" borderId="0" xfId="3" applyNumberFormat="1" applyFont="1" applyBorder="1" applyAlignment="1" applyProtection="1">
      <alignment horizontal="center"/>
    </xf>
    <xf numFmtId="0" fontId="4" fillId="0" borderId="0" xfId="3" applyFont="1" applyFill="1" applyBorder="1" applyAlignment="1" applyProtection="1">
      <alignment horizontal="right"/>
    </xf>
    <xf numFmtId="0" fontId="8" fillId="0" borderId="0" xfId="3" applyFont="1" applyFill="1" applyBorder="1" applyAlignment="1" applyProtection="1">
      <alignment horizontal="right" vertical="center" wrapText="1"/>
    </xf>
    <xf numFmtId="1" fontId="10" fillId="0" borderId="0" xfId="3" applyNumberFormat="1" applyFont="1" applyFill="1" applyBorder="1" applyAlignment="1" applyProtection="1">
      <alignment horizontal="center"/>
    </xf>
    <xf numFmtId="0" fontId="79" fillId="56" borderId="31" xfId="2" applyFont="1" applyFill="1" applyBorder="1" applyAlignment="1" applyProtection="1">
      <alignment horizontal="center" vertical="center"/>
      <protection locked="0"/>
    </xf>
    <xf numFmtId="0" fontId="7" fillId="0" borderId="0" xfId="3" applyFont="1" applyFill="1" applyBorder="1" applyAlignment="1" applyProtection="1">
      <alignment horizontal="center" vertical="center"/>
    </xf>
    <xf numFmtId="0" fontId="7" fillId="0" borderId="0" xfId="3" applyFont="1" applyFill="1" applyBorder="1" applyAlignment="1" applyProtection="1">
      <alignment horizontal="left" vertical="center" wrapText="1"/>
    </xf>
    <xf numFmtId="0" fontId="18" fillId="0" borderId="0" xfId="3" applyFont="1" applyFill="1" applyBorder="1" applyAlignment="1" applyProtection="1">
      <alignment horizontal="right" vertical="center"/>
    </xf>
    <xf numFmtId="165" fontId="7" fillId="0" borderId="0" xfId="3" applyNumberFormat="1" applyFont="1" applyFill="1" applyBorder="1" applyAlignment="1" applyProtection="1">
      <alignment horizontal="center" vertical="center"/>
    </xf>
    <xf numFmtId="1" fontId="34" fillId="58" borderId="31" xfId="2" applyNumberFormat="1" applyFont="1" applyFill="1" applyBorder="1" applyAlignment="1" applyProtection="1">
      <alignment horizontal="center" vertical="center"/>
    </xf>
    <xf numFmtId="1" fontId="10" fillId="0" borderId="0" xfId="3" applyNumberFormat="1" applyFont="1" applyFill="1" applyBorder="1" applyAlignment="1" applyProtection="1">
      <alignment horizontal="center"/>
    </xf>
    <xf numFmtId="0" fontId="18" fillId="0" borderId="0" xfId="3" applyFont="1" applyFill="1" applyBorder="1" applyAlignment="1" applyProtection="1">
      <alignment horizontal="center" vertical="center" wrapText="1"/>
    </xf>
    <xf numFmtId="0" fontId="37" fillId="7" borderId="13" xfId="79" applyFont="1" applyFill="1" applyBorder="1" applyProtection="1"/>
    <xf numFmtId="0" fontId="40" fillId="7" borderId="13" xfId="79" applyFont="1" applyFill="1" applyBorder="1" applyProtection="1"/>
    <xf numFmtId="1" fontId="34" fillId="55" borderId="31" xfId="79" applyNumberFormat="1" applyFont="1" applyFill="1" applyBorder="1" applyAlignment="1" applyProtection="1">
      <alignment horizontal="center" vertical="center"/>
    </xf>
    <xf numFmtId="1" fontId="34" fillId="58" borderId="31" xfId="79" applyNumberFormat="1" applyFont="1" applyFill="1" applyBorder="1" applyAlignment="1" applyProtection="1">
      <alignment horizontal="center" vertical="center"/>
    </xf>
    <xf numFmtId="0" fontId="37" fillId="7" borderId="13" xfId="2" applyFont="1" applyFill="1" applyBorder="1"/>
    <xf numFmtId="0" fontId="80" fillId="7" borderId="13" xfId="2" applyFont="1" applyFill="1" applyBorder="1"/>
    <xf numFmtId="0" fontId="7" fillId="0" borderId="0" xfId="3" applyFont="1"/>
    <xf numFmtId="0" fontId="81" fillId="7" borderId="0" xfId="1" applyFont="1" applyFill="1" applyProtection="1"/>
    <xf numFmtId="0" fontId="74" fillId="7" borderId="13" xfId="79" applyFont="1" applyFill="1" applyBorder="1" applyProtection="1"/>
    <xf numFmtId="0" fontId="82" fillId="7" borderId="13" xfId="79" applyFont="1" applyFill="1" applyBorder="1" applyProtection="1"/>
    <xf numFmtId="0" fontId="83" fillId="7" borderId="13" xfId="79" applyFont="1" applyFill="1" applyBorder="1" applyProtection="1"/>
    <xf numFmtId="0" fontId="5" fillId="0" borderId="0" xfId="0" applyFont="1" applyAlignment="1">
      <alignment vertical="center"/>
    </xf>
    <xf numFmtId="0" fontId="22" fillId="0" borderId="0" xfId="0" applyFont="1" applyAlignment="1">
      <alignment horizontal="left" vertical="center"/>
    </xf>
    <xf numFmtId="0" fontId="4" fillId="0" borderId="0" xfId="0" applyFont="1" applyAlignment="1" applyProtection="1">
      <alignment horizontal="center" vertical="center"/>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left" vertical="center" wrapText="1"/>
    </xf>
    <xf numFmtId="0" fontId="4" fillId="0" borderId="1" xfId="0" applyFont="1" applyBorder="1" applyAlignment="1" applyProtection="1">
      <alignment horizontal="center" vertical="center"/>
    </xf>
    <xf numFmtId="0" fontId="4" fillId="60" borderId="1" xfId="3" applyFont="1" applyFill="1" applyBorder="1" applyAlignment="1" applyProtection="1">
      <alignment horizontal="center" vertical="center"/>
    </xf>
    <xf numFmtId="0" fontId="55" fillId="7" borderId="0" xfId="2" applyFont="1" applyFill="1" applyBorder="1" applyProtection="1"/>
    <xf numFmtId="0" fontId="62" fillId="7" borderId="0" xfId="2" applyFont="1" applyFill="1" applyBorder="1" applyProtection="1"/>
    <xf numFmtId="0" fontId="63" fillId="7" borderId="0" xfId="2" applyFont="1" applyFill="1" applyBorder="1" applyProtection="1"/>
    <xf numFmtId="0" fontId="4" fillId="0" borderId="0" xfId="0" applyFont="1" applyAlignment="1" applyProtection="1">
      <alignment vertical="center"/>
    </xf>
    <xf numFmtId="0" fontId="4" fillId="0" borderId="0" xfId="0" applyFont="1" applyAlignment="1" applyProtection="1">
      <alignment vertical="center" wrapText="1"/>
    </xf>
    <xf numFmtId="0" fontId="4" fillId="0" borderId="1" xfId="0" applyFont="1" applyBorder="1" applyAlignment="1" applyProtection="1">
      <alignment vertical="center" wrapText="1"/>
    </xf>
    <xf numFmtId="0" fontId="9" fillId="0" borderId="0" xfId="3" applyFont="1" applyFill="1" applyBorder="1" applyAlignment="1" applyProtection="1">
      <alignment horizontal="left" vertical="center"/>
    </xf>
    <xf numFmtId="0" fontId="4" fillId="0" borderId="0" xfId="3" applyFont="1" applyAlignment="1" applyProtection="1">
      <alignment vertical="center"/>
    </xf>
    <xf numFmtId="0" fontId="5" fillId="0" borderId="0" xfId="0" applyFont="1" applyFill="1" applyBorder="1" applyAlignment="1" applyProtection="1">
      <alignment horizontal="right" vertical="center" wrapText="1"/>
    </xf>
    <xf numFmtId="0" fontId="5" fillId="58" borderId="1" xfId="3" applyFont="1" applyFill="1" applyBorder="1" applyAlignment="1" applyProtection="1">
      <alignment horizontal="center" vertical="center" wrapText="1"/>
    </xf>
    <xf numFmtId="1" fontId="16" fillId="56" borderId="12" xfId="0" applyNumberFormat="1" applyFont="1" applyFill="1" applyBorder="1" applyAlignment="1" applyProtection="1">
      <alignment horizontal="center" vertical="center" wrapText="1"/>
    </xf>
    <xf numFmtId="0" fontId="5" fillId="58" borderId="12" xfId="3" applyFont="1" applyFill="1" applyBorder="1" applyAlignment="1" applyProtection="1">
      <alignment horizontal="center" vertical="center" wrapText="1"/>
    </xf>
    <xf numFmtId="0" fontId="22" fillId="0" borderId="0" xfId="0" applyFont="1" applyFill="1" applyBorder="1" applyAlignment="1" applyProtection="1">
      <alignment horizontal="right" vertical="center" wrapText="1"/>
    </xf>
    <xf numFmtId="0" fontId="22" fillId="0" borderId="0" xfId="0" applyFont="1" applyFill="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0" xfId="0" applyFont="1" applyBorder="1" applyAlignment="1" applyProtection="1">
      <alignment horizontal="left" vertical="center" wrapText="1"/>
    </xf>
    <xf numFmtId="0" fontId="16" fillId="60" borderId="1" xfId="3" applyFont="1" applyFill="1" applyBorder="1" applyAlignment="1" applyProtection="1">
      <alignment horizontal="center" vertical="center"/>
    </xf>
    <xf numFmtId="0" fontId="16" fillId="60" borderId="1" xfId="3" applyFont="1" applyFill="1" applyBorder="1" applyAlignment="1" applyProtection="1">
      <alignment horizontal="center" vertical="center" wrapText="1"/>
    </xf>
    <xf numFmtId="0" fontId="84" fillId="0" borderId="7" xfId="0" applyFont="1" applyFill="1" applyBorder="1" applyAlignment="1" applyProtection="1">
      <alignment horizontal="center" vertical="center" wrapText="1"/>
    </xf>
    <xf numFmtId="0" fontId="84" fillId="0" borderId="7" xfId="0" applyFont="1" applyBorder="1" applyAlignment="1" applyProtection="1">
      <alignment horizontal="center" vertical="center" wrapText="1"/>
    </xf>
    <xf numFmtId="0" fontId="84" fillId="0" borderId="1" xfId="0" applyFont="1" applyFill="1" applyBorder="1" applyAlignment="1" applyProtection="1">
      <alignment horizontal="center" vertical="center" wrapText="1"/>
    </xf>
    <xf numFmtId="0" fontId="84" fillId="0" borderId="1" xfId="0" applyFont="1" applyBorder="1" applyAlignment="1" applyProtection="1">
      <alignment horizontal="center" vertical="center" wrapText="1"/>
    </xf>
    <xf numFmtId="0" fontId="84" fillId="0" borderId="6" xfId="0" applyFont="1" applyFill="1" applyBorder="1" applyAlignment="1" applyProtection="1">
      <alignment horizontal="center" vertical="center" wrapText="1"/>
    </xf>
    <xf numFmtId="0" fontId="84" fillId="0" borderId="6" xfId="0" applyFont="1" applyBorder="1" applyAlignment="1" applyProtection="1">
      <alignment horizontal="center" vertical="center" wrapText="1"/>
    </xf>
    <xf numFmtId="0" fontId="74" fillId="7" borderId="13" xfId="2" applyFont="1" applyFill="1" applyBorder="1"/>
    <xf numFmtId="0" fontId="85" fillId="7" borderId="40" xfId="2" applyFont="1" applyFill="1" applyBorder="1" applyAlignment="1" applyProtection="1">
      <alignment horizontal="center" vertical="center"/>
    </xf>
    <xf numFmtId="0" fontId="87" fillId="7" borderId="13" xfId="2" applyFont="1" applyFill="1" applyBorder="1" applyProtection="1"/>
    <xf numFmtId="14" fontId="78" fillId="56" borderId="36" xfId="1" applyNumberFormat="1" applyFont="1" applyFill="1" applyBorder="1" applyAlignment="1" applyProtection="1">
      <alignment horizontal="center" vertical="center"/>
      <protection locked="0"/>
    </xf>
    <xf numFmtId="14" fontId="78" fillId="56" borderId="37" xfId="1" applyNumberFormat="1" applyFont="1" applyFill="1" applyBorder="1" applyAlignment="1" applyProtection="1">
      <alignment horizontal="center" vertical="center"/>
      <protection locked="0"/>
    </xf>
    <xf numFmtId="14" fontId="78" fillId="56" borderId="38" xfId="1" applyNumberFormat="1" applyFont="1" applyFill="1" applyBorder="1" applyAlignment="1" applyProtection="1">
      <alignment horizontal="center" vertical="center"/>
      <protection locked="0"/>
    </xf>
    <xf numFmtId="0" fontId="85" fillId="7" borderId="41" xfId="2" applyFont="1" applyFill="1" applyBorder="1" applyAlignment="1" applyProtection="1">
      <alignment horizontal="center" vertical="center"/>
    </xf>
    <xf numFmtId="0" fontId="85" fillId="7" borderId="42" xfId="2" applyFont="1" applyFill="1" applyBorder="1" applyAlignment="1" applyProtection="1">
      <alignment horizontal="center" vertical="center"/>
    </xf>
    <xf numFmtId="0" fontId="85" fillId="7" borderId="43" xfId="2" applyFont="1" applyFill="1" applyBorder="1" applyAlignment="1" applyProtection="1">
      <alignment horizontal="center" vertical="center"/>
    </xf>
    <xf numFmtId="0" fontId="78" fillId="56" borderId="0" xfId="1" applyFont="1" applyFill="1" applyBorder="1" applyAlignment="1" applyProtection="1">
      <alignment horizontal="left" vertical="center"/>
      <protection locked="0"/>
    </xf>
    <xf numFmtId="0" fontId="78" fillId="56" borderId="32" xfId="1" applyFont="1" applyFill="1" applyBorder="1" applyAlignment="1" applyProtection="1">
      <alignment horizontal="left" vertical="center"/>
      <protection locked="0"/>
    </xf>
    <xf numFmtId="0" fontId="78" fillId="56" borderId="37" xfId="1" applyFont="1" applyFill="1" applyBorder="1" applyAlignment="1" applyProtection="1">
      <alignment horizontal="left" vertical="center"/>
      <protection locked="0"/>
    </xf>
    <xf numFmtId="0" fontId="78" fillId="56" borderId="38" xfId="1" applyFont="1" applyFill="1" applyBorder="1" applyAlignment="1" applyProtection="1">
      <alignment horizontal="left" vertical="center"/>
      <protection locked="0"/>
    </xf>
    <xf numFmtId="0" fontId="85" fillId="7" borderId="41" xfId="2" applyFont="1" applyFill="1" applyBorder="1" applyAlignment="1" applyProtection="1">
      <alignment horizontal="center" vertical="center" wrapText="1"/>
    </xf>
    <xf numFmtId="0" fontId="58" fillId="7" borderId="45" xfId="2" applyFont="1" applyFill="1" applyBorder="1" applyAlignment="1" applyProtection="1">
      <alignment horizontal="right" vertical="center"/>
    </xf>
    <xf numFmtId="0" fontId="58" fillId="7" borderId="44" xfId="2" applyFont="1" applyFill="1" applyBorder="1" applyAlignment="1" applyProtection="1">
      <alignment horizontal="right" vertical="center"/>
    </xf>
    <xf numFmtId="1" fontId="77" fillId="59" borderId="36" xfId="2" applyNumberFormat="1" applyFont="1" applyFill="1" applyBorder="1" applyAlignment="1" applyProtection="1">
      <alignment horizontal="center" vertical="center"/>
    </xf>
    <xf numFmtId="1" fontId="77" fillId="59" borderId="37" xfId="2" applyNumberFormat="1" applyFont="1" applyFill="1" applyBorder="1" applyAlignment="1" applyProtection="1">
      <alignment horizontal="center" vertical="center"/>
    </xf>
    <xf numFmtId="1" fontId="77" fillId="59" borderId="38" xfId="2" applyNumberFormat="1" applyFont="1" applyFill="1" applyBorder="1" applyAlignment="1" applyProtection="1">
      <alignment horizontal="center" vertical="center"/>
    </xf>
    <xf numFmtId="0" fontId="58" fillId="7" borderId="46" xfId="2" applyFont="1" applyFill="1" applyBorder="1" applyAlignment="1" applyProtection="1">
      <alignment horizontal="right" vertical="center" wrapText="1"/>
    </xf>
    <xf numFmtId="0" fontId="58" fillId="7" borderId="47" xfId="2" applyFont="1" applyFill="1" applyBorder="1" applyAlignment="1" applyProtection="1">
      <alignment horizontal="right" vertical="center" wrapText="1"/>
    </xf>
    <xf numFmtId="0" fontId="58" fillId="7" borderId="13" xfId="2" applyFont="1" applyFill="1" applyBorder="1" applyAlignment="1" applyProtection="1">
      <alignment horizontal="center"/>
    </xf>
    <xf numFmtId="0" fontId="58" fillId="7" borderId="29" xfId="2" applyFont="1" applyFill="1" applyBorder="1" applyAlignment="1" applyProtection="1">
      <alignment horizontal="center"/>
    </xf>
    <xf numFmtId="1" fontId="6" fillId="0" borderId="6" xfId="0" applyNumberFormat="1" applyFont="1" applyBorder="1" applyAlignment="1" applyProtection="1">
      <alignment horizontal="center" vertical="center" wrapText="1"/>
    </xf>
    <xf numFmtId="1" fontId="6" fillId="0" borderId="25" xfId="0" applyNumberFormat="1" applyFont="1" applyBorder="1" applyAlignment="1" applyProtection="1">
      <alignment horizontal="center" vertical="center" wrapText="1"/>
    </xf>
    <xf numFmtId="1" fontId="6" fillId="0" borderId="7" xfId="0" applyNumberFormat="1" applyFont="1" applyBorder="1" applyAlignment="1" applyProtection="1">
      <alignment horizontal="center" vertical="center" wrapText="1"/>
    </xf>
    <xf numFmtId="1" fontId="67" fillId="56" borderId="6" xfId="0" applyNumberFormat="1" applyFont="1" applyFill="1" applyBorder="1" applyAlignment="1" applyProtection="1">
      <alignment horizontal="center" vertical="center" wrapText="1"/>
      <protection locked="0"/>
    </xf>
    <xf numFmtId="1" fontId="67" fillId="56" borderId="7" xfId="0" applyNumberFormat="1" applyFont="1" applyFill="1" applyBorder="1" applyAlignment="1" applyProtection="1">
      <alignment horizontal="center" vertical="center" wrapText="1"/>
      <protection locked="0"/>
    </xf>
    <xf numFmtId="1" fontId="67" fillId="56" borderId="25" xfId="0" applyNumberFormat="1" applyFont="1" applyFill="1" applyBorder="1" applyAlignment="1" applyProtection="1">
      <alignment horizontal="center" vertical="center" wrapText="1"/>
      <protection locked="0"/>
    </xf>
    <xf numFmtId="0" fontId="22" fillId="10" borderId="6" xfId="0" applyFont="1" applyFill="1" applyBorder="1" applyAlignment="1">
      <alignment horizontal="left" vertical="center" wrapText="1"/>
    </xf>
    <xf numFmtId="0" fontId="22" fillId="10" borderId="7" xfId="0" applyFont="1" applyFill="1" applyBorder="1" applyAlignment="1">
      <alignment horizontal="left" vertical="center" wrapText="1"/>
    </xf>
    <xf numFmtId="0" fontId="65"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1" fillId="0" borderId="1" xfId="0" applyFont="1" applyBorder="1" applyAlignment="1">
      <alignment horizontal="left" vertical="center" wrapText="1"/>
    </xf>
    <xf numFmtId="0" fontId="26" fillId="0" borderId="0" xfId="0" applyFont="1" applyAlignment="1">
      <alignment horizontal="right"/>
    </xf>
    <xf numFmtId="9" fontId="27" fillId="0" borderId="0" xfId="0" applyNumberFormat="1" applyFont="1" applyBorder="1" applyAlignment="1">
      <alignment horizontal="left" vertical="center"/>
    </xf>
    <xf numFmtId="0" fontId="18" fillId="0" borderId="0" xfId="3" applyFont="1" applyFill="1" applyBorder="1" applyAlignment="1" applyProtection="1">
      <alignment horizontal="center" vertical="center" wrapText="1"/>
    </xf>
    <xf numFmtId="0" fontId="18" fillId="0" borderId="16" xfId="3" applyFont="1" applyFill="1" applyBorder="1" applyAlignment="1" applyProtection="1">
      <alignment horizontal="center" vertical="center" wrapText="1"/>
    </xf>
    <xf numFmtId="164" fontId="39" fillId="6" borderId="4" xfId="3" applyNumberFormat="1" applyFont="1" applyFill="1" applyBorder="1" applyAlignment="1" applyProtection="1">
      <alignment horizontal="center" vertical="center"/>
    </xf>
    <xf numFmtId="164" fontId="39" fillId="6" borderId="10" xfId="3" applyNumberFormat="1" applyFont="1" applyFill="1" applyBorder="1" applyAlignment="1" applyProtection="1">
      <alignment horizontal="center" vertical="center"/>
    </xf>
    <xf numFmtId="164" fontId="39" fillId="6" borderId="5" xfId="3" applyNumberFormat="1" applyFont="1" applyFill="1" applyBorder="1" applyAlignment="1" applyProtection="1">
      <alignment horizontal="center" vertical="center"/>
    </xf>
    <xf numFmtId="164" fontId="39" fillId="6" borderId="17" xfId="3" applyNumberFormat="1" applyFont="1" applyFill="1" applyBorder="1" applyAlignment="1" applyProtection="1">
      <alignment horizontal="center" vertical="center"/>
    </xf>
    <xf numFmtId="1" fontId="10" fillId="0" borderId="0" xfId="3" applyNumberFormat="1" applyFont="1" applyFill="1" applyBorder="1" applyAlignment="1" applyProtection="1">
      <alignment horizontal="center"/>
    </xf>
    <xf numFmtId="9" fontId="24" fillId="57" borderId="9" xfId="0" applyNumberFormat="1" applyFont="1" applyFill="1" applyBorder="1" applyAlignment="1" applyProtection="1">
      <alignment horizontal="center" wrapText="1"/>
    </xf>
    <xf numFmtId="0" fontId="24" fillId="57" borderId="11" xfId="0" applyFont="1" applyFill="1" applyBorder="1" applyAlignment="1" applyProtection="1">
      <alignment horizontal="center" wrapText="1"/>
    </xf>
    <xf numFmtId="0" fontId="24" fillId="57" borderId="12" xfId="0" applyFont="1" applyFill="1" applyBorder="1" applyAlignment="1" applyProtection="1">
      <alignment horizontal="center" wrapText="1"/>
    </xf>
    <xf numFmtId="0" fontId="13" fillId="0" borderId="9"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25" fillId="0" borderId="9" xfId="0" applyFont="1" applyBorder="1" applyAlignment="1" applyProtection="1">
      <alignment horizontal="left" vertical="center" wrapText="1"/>
    </xf>
    <xf numFmtId="0" fontId="25" fillId="0" borderId="11" xfId="0" applyFont="1" applyBorder="1" applyAlignment="1" applyProtection="1">
      <alignment horizontal="left" vertical="center" wrapText="1"/>
    </xf>
    <xf numFmtId="0" fontId="25" fillId="0" borderId="9" xfId="0" applyFont="1" applyFill="1" applyBorder="1" applyAlignment="1" applyProtection="1">
      <alignment horizontal="right" vertical="center" wrapText="1"/>
    </xf>
    <xf numFmtId="0" fontId="25" fillId="0" borderId="11" xfId="0" applyFont="1" applyFill="1" applyBorder="1" applyAlignment="1" applyProtection="1">
      <alignment horizontal="right" vertical="center" wrapText="1"/>
    </xf>
    <xf numFmtId="0" fontId="25" fillId="0" borderId="12" xfId="0" applyFont="1" applyFill="1" applyBorder="1" applyAlignment="1" applyProtection="1">
      <alignment horizontal="right" vertical="center" wrapText="1"/>
    </xf>
    <xf numFmtId="0" fontId="18" fillId="0" borderId="0" xfId="3" applyFont="1" applyFill="1" applyBorder="1" applyAlignment="1" applyProtection="1">
      <alignment horizontal="center" wrapText="1"/>
    </xf>
    <xf numFmtId="0" fontId="18" fillId="0" borderId="16" xfId="3" applyFont="1" applyFill="1" applyBorder="1" applyAlignment="1" applyProtection="1">
      <alignment horizontal="center" wrapText="1"/>
    </xf>
    <xf numFmtId="0" fontId="32" fillId="7" borderId="34" xfId="1" applyFont="1" applyFill="1" applyBorder="1" applyAlignment="1" applyProtection="1">
      <alignment horizontal="center" vertical="center" wrapText="1"/>
    </xf>
    <xf numFmtId="0" fontId="32" fillId="7" borderId="35" xfId="1" applyFont="1" applyFill="1" applyBorder="1" applyAlignment="1" applyProtection="1">
      <alignment horizontal="center" vertical="center" wrapText="1"/>
    </xf>
    <xf numFmtId="0" fontId="32" fillId="7" borderId="33" xfId="1" applyFont="1" applyFill="1" applyBorder="1" applyAlignment="1" applyProtection="1">
      <alignment horizontal="center" vertical="center" wrapText="1"/>
    </xf>
    <xf numFmtId="14" fontId="35" fillId="55" borderId="36" xfId="1" applyNumberFormat="1" applyFont="1" applyFill="1" applyBorder="1" applyAlignment="1" applyProtection="1">
      <alignment horizontal="center" vertical="center"/>
    </xf>
    <xf numFmtId="14" fontId="35" fillId="55" borderId="38" xfId="1" applyNumberFormat="1" applyFont="1" applyFill="1" applyBorder="1" applyAlignment="1" applyProtection="1">
      <alignment horizontal="center" vertical="center"/>
    </xf>
    <xf numFmtId="0" fontId="36" fillId="7" borderId="39" xfId="1" applyFont="1" applyFill="1" applyBorder="1" applyAlignment="1" applyProtection="1">
      <alignment horizontal="right" vertical="center" wrapText="1"/>
    </xf>
    <xf numFmtId="0" fontId="36" fillId="7" borderId="0" xfId="1" applyFont="1" applyFill="1" applyBorder="1" applyAlignment="1" applyProtection="1">
      <alignment horizontal="right" vertical="center" wrapText="1"/>
    </xf>
    <xf numFmtId="1" fontId="34" fillId="55" borderId="36" xfId="2" applyNumberFormat="1" applyFont="1" applyFill="1" applyBorder="1" applyAlignment="1" applyProtection="1">
      <alignment horizontal="center" vertical="center"/>
    </xf>
    <xf numFmtId="1" fontId="34" fillId="55" borderId="37" xfId="2" applyNumberFormat="1" applyFont="1" applyFill="1" applyBorder="1" applyAlignment="1" applyProtection="1">
      <alignment horizontal="center" vertical="center"/>
    </xf>
    <xf numFmtId="1" fontId="34" fillId="55" borderId="38" xfId="2" applyNumberFormat="1" applyFont="1" applyFill="1" applyBorder="1" applyAlignment="1" applyProtection="1">
      <alignment horizontal="center" vertical="center"/>
    </xf>
    <xf numFmtId="0" fontId="35" fillId="55" borderId="0" xfId="1" applyFont="1" applyFill="1" applyBorder="1" applyAlignment="1" applyProtection="1">
      <alignment horizontal="left" vertical="center"/>
    </xf>
    <xf numFmtId="0" fontId="35" fillId="55" borderId="32" xfId="1" applyFont="1" applyFill="1" applyBorder="1" applyAlignment="1" applyProtection="1">
      <alignment horizontal="left" vertical="center"/>
    </xf>
    <xf numFmtId="0" fontId="36" fillId="7" borderId="36" xfId="1" applyFont="1" applyFill="1" applyBorder="1" applyAlignment="1" applyProtection="1">
      <alignment horizontal="right" vertical="center" wrapText="1"/>
    </xf>
    <xf numFmtId="0" fontId="36" fillId="7" borderId="37" xfId="1" applyFont="1" applyFill="1" applyBorder="1" applyAlignment="1" applyProtection="1">
      <alignment horizontal="right" vertical="center" wrapText="1"/>
    </xf>
    <xf numFmtId="0" fontId="35" fillId="55" borderId="37" xfId="1" applyFont="1" applyFill="1" applyBorder="1" applyAlignment="1" applyProtection="1">
      <alignment horizontal="left" vertical="center"/>
    </xf>
    <xf numFmtId="0" fontId="35" fillId="55" borderId="38" xfId="1" applyFont="1" applyFill="1" applyBorder="1" applyAlignment="1" applyProtection="1">
      <alignment horizontal="left" vertical="center"/>
    </xf>
    <xf numFmtId="0" fontId="5" fillId="10"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5" fillId="10" borderId="48" xfId="0" applyFont="1" applyFill="1" applyBorder="1" applyAlignment="1">
      <alignment horizontal="left" vertical="center" wrapText="1"/>
    </xf>
    <xf numFmtId="0" fontId="5" fillId="10" borderId="49" xfId="0" applyFont="1" applyFill="1" applyBorder="1" applyAlignment="1">
      <alignment horizontal="left" vertical="center" wrapText="1"/>
    </xf>
    <xf numFmtId="0" fontId="5" fillId="10" borderId="50" xfId="0" applyFont="1" applyFill="1" applyBorder="1" applyAlignment="1">
      <alignment horizontal="left" vertical="center" wrapText="1"/>
    </xf>
    <xf numFmtId="0" fontId="5" fillId="10" borderId="2" xfId="0" applyFont="1" applyFill="1" applyBorder="1" applyAlignment="1">
      <alignment horizontal="left" vertical="center" wrapText="1"/>
    </xf>
    <xf numFmtId="0" fontId="22" fillId="0" borderId="1" xfId="0" applyFont="1" applyBorder="1" applyAlignment="1">
      <alignment horizontal="left" vertical="center" wrapText="1"/>
    </xf>
    <xf numFmtId="0" fontId="13" fillId="0" borderId="1" xfId="0" applyFont="1" applyBorder="1" applyAlignment="1" applyProtection="1">
      <alignment horizontal="center" vertical="center" wrapText="1"/>
    </xf>
    <xf numFmtId="0" fontId="84" fillId="0" borderId="7" xfId="0" applyFont="1" applyFill="1" applyBorder="1" applyAlignment="1" applyProtection="1">
      <alignment horizontal="right" vertical="center" wrapText="1"/>
    </xf>
    <xf numFmtId="0" fontId="84" fillId="0" borderId="7" xfId="0" applyFont="1" applyBorder="1" applyAlignment="1" applyProtection="1">
      <alignment horizontal="left" vertical="center" wrapText="1"/>
    </xf>
    <xf numFmtId="0" fontId="5" fillId="60" borderId="1" xfId="0" applyFont="1" applyFill="1" applyBorder="1" applyAlignment="1" applyProtection="1">
      <alignment horizontal="center" vertical="center" wrapText="1"/>
    </xf>
    <xf numFmtId="0" fontId="84" fillId="0" borderId="1" xfId="0" applyFont="1" applyFill="1" applyBorder="1" applyAlignment="1" applyProtection="1">
      <alignment horizontal="right" vertical="center" wrapText="1"/>
    </xf>
    <xf numFmtId="0" fontId="84" fillId="0" borderId="1" xfId="0" applyFont="1" applyBorder="1" applyAlignment="1" applyProtection="1">
      <alignment horizontal="left" vertical="center" wrapText="1"/>
    </xf>
    <xf numFmtId="9" fontId="16" fillId="11" borderId="6" xfId="0" applyNumberFormat="1" applyFont="1" applyFill="1" applyBorder="1" applyAlignment="1" applyProtection="1">
      <alignment horizontal="center" vertical="center" wrapText="1"/>
    </xf>
    <xf numFmtId="0" fontId="16" fillId="11" borderId="6" xfId="0" applyFont="1" applyFill="1" applyBorder="1" applyAlignment="1" applyProtection="1">
      <alignment horizontal="center" vertical="center" wrapText="1"/>
    </xf>
    <xf numFmtId="0" fontId="84" fillId="0" borderId="6" xfId="0" applyFont="1" applyFill="1" applyBorder="1" applyAlignment="1" applyProtection="1">
      <alignment horizontal="right" vertical="center" wrapText="1"/>
    </xf>
    <xf numFmtId="0" fontId="84" fillId="0" borderId="6" xfId="0" applyFont="1" applyBorder="1" applyAlignment="1" applyProtection="1">
      <alignment horizontal="left" vertical="center" wrapText="1"/>
    </xf>
  </cellXfs>
  <cellStyles count="80">
    <cellStyle name=" 1" xfId="4" xr:uid="{00000000-0005-0000-0000-000000000000}"/>
    <cellStyle name="Accent1 - 20%" xfId="5" xr:uid="{00000000-0005-0000-0000-000001000000}"/>
    <cellStyle name="Accent1 - 40%" xfId="6" xr:uid="{00000000-0005-0000-0000-000002000000}"/>
    <cellStyle name="Accent1 - 60%" xfId="7" xr:uid="{00000000-0005-0000-0000-000003000000}"/>
    <cellStyle name="Accent2 - 20%" xfId="8" xr:uid="{00000000-0005-0000-0000-000004000000}"/>
    <cellStyle name="Accent2 - 40%" xfId="9" xr:uid="{00000000-0005-0000-0000-000005000000}"/>
    <cellStyle name="Accent2 - 60%" xfId="10" xr:uid="{00000000-0005-0000-0000-000006000000}"/>
    <cellStyle name="Accent3 - 20%" xfId="11" xr:uid="{00000000-0005-0000-0000-000007000000}"/>
    <cellStyle name="Accent3 - 40%" xfId="12" xr:uid="{00000000-0005-0000-0000-000008000000}"/>
    <cellStyle name="Accent3 - 60%" xfId="13" xr:uid="{00000000-0005-0000-0000-000009000000}"/>
    <cellStyle name="Accent4 - 20%" xfId="14" xr:uid="{00000000-0005-0000-0000-00000A000000}"/>
    <cellStyle name="Accent4 - 40%" xfId="15" xr:uid="{00000000-0005-0000-0000-00000B000000}"/>
    <cellStyle name="Accent4 - 60%" xfId="16" xr:uid="{00000000-0005-0000-0000-00000C000000}"/>
    <cellStyle name="Accent5 - 20%" xfId="17" xr:uid="{00000000-0005-0000-0000-00000D000000}"/>
    <cellStyle name="Accent5 - 40%" xfId="18" xr:uid="{00000000-0005-0000-0000-00000E000000}"/>
    <cellStyle name="Accent5 - 60%" xfId="19" xr:uid="{00000000-0005-0000-0000-00000F000000}"/>
    <cellStyle name="Accent6 - 20%" xfId="20" xr:uid="{00000000-0005-0000-0000-000010000000}"/>
    <cellStyle name="Accent6 - 40%" xfId="21" xr:uid="{00000000-0005-0000-0000-000011000000}"/>
    <cellStyle name="Accent6 - 60%" xfId="22" xr:uid="{00000000-0005-0000-0000-000012000000}"/>
    <cellStyle name="Emphasis 1" xfId="23" xr:uid="{00000000-0005-0000-0000-000013000000}"/>
    <cellStyle name="Emphasis 2" xfId="24" xr:uid="{00000000-0005-0000-0000-000014000000}"/>
    <cellStyle name="Emphasis 3" xfId="25" xr:uid="{00000000-0005-0000-0000-000015000000}"/>
    <cellStyle name="Hyperlink 2" xfId="26" xr:uid="{00000000-0005-0000-0000-000016000000}"/>
    <cellStyle name="Normal" xfId="0" builtinId="0"/>
    <cellStyle name="Normal 2" xfId="2" xr:uid="{00000000-0005-0000-0000-000018000000}"/>
    <cellStyle name="Normal 2 2" xfId="27" xr:uid="{00000000-0005-0000-0000-000019000000}"/>
    <cellStyle name="Normal 2 3" xfId="3" xr:uid="{00000000-0005-0000-0000-00001A000000}"/>
    <cellStyle name="Normal 2 4" xfId="79" xr:uid="{00000000-0005-0000-0000-00001B000000}"/>
    <cellStyle name="Normal 3" xfId="28" xr:uid="{00000000-0005-0000-0000-00001C000000}"/>
    <cellStyle name="Normal 3 2" xfId="1" xr:uid="{00000000-0005-0000-0000-00001D000000}"/>
    <cellStyle name="Normal 4" xfId="29" xr:uid="{00000000-0005-0000-0000-00001E000000}"/>
    <cellStyle name="Normal 5" xfId="30" xr:uid="{00000000-0005-0000-0000-00001F000000}"/>
    <cellStyle name="Normal 6" xfId="31" xr:uid="{00000000-0005-0000-0000-000020000000}"/>
    <cellStyle name="Note 2" xfId="32" xr:uid="{00000000-0005-0000-0000-000021000000}"/>
    <cellStyle name="Percent 2" xfId="33" xr:uid="{00000000-0005-0000-0000-000022000000}"/>
    <cellStyle name="SAPBEXaggData" xfId="34" xr:uid="{00000000-0005-0000-0000-000023000000}"/>
    <cellStyle name="SAPBEXaggDataEmph" xfId="35" xr:uid="{00000000-0005-0000-0000-000024000000}"/>
    <cellStyle name="SAPBEXaggItem" xfId="36" xr:uid="{00000000-0005-0000-0000-000025000000}"/>
    <cellStyle name="SAPBEXaggItemX" xfId="37" xr:uid="{00000000-0005-0000-0000-000026000000}"/>
    <cellStyle name="SAPBEXchaText" xfId="38" xr:uid="{00000000-0005-0000-0000-000027000000}"/>
    <cellStyle name="SAPBEXexcBad7" xfId="39" xr:uid="{00000000-0005-0000-0000-000028000000}"/>
    <cellStyle name="SAPBEXexcBad8" xfId="40" xr:uid="{00000000-0005-0000-0000-000029000000}"/>
    <cellStyle name="SAPBEXexcBad9" xfId="41" xr:uid="{00000000-0005-0000-0000-00002A000000}"/>
    <cellStyle name="SAPBEXexcCritical4" xfId="42" xr:uid="{00000000-0005-0000-0000-00002B000000}"/>
    <cellStyle name="SAPBEXexcCritical5" xfId="43" xr:uid="{00000000-0005-0000-0000-00002C000000}"/>
    <cellStyle name="SAPBEXexcCritical6" xfId="44" xr:uid="{00000000-0005-0000-0000-00002D000000}"/>
    <cellStyle name="SAPBEXexcGood1" xfId="45" xr:uid="{00000000-0005-0000-0000-00002E000000}"/>
    <cellStyle name="SAPBEXexcGood2" xfId="46" xr:uid="{00000000-0005-0000-0000-00002F000000}"/>
    <cellStyle name="SAPBEXexcGood3" xfId="47" xr:uid="{00000000-0005-0000-0000-000030000000}"/>
    <cellStyle name="SAPBEXfilterDrill" xfId="48" xr:uid="{00000000-0005-0000-0000-000031000000}"/>
    <cellStyle name="SAPBEXfilterItem" xfId="49" xr:uid="{00000000-0005-0000-0000-000032000000}"/>
    <cellStyle name="SAPBEXfilterText" xfId="50" xr:uid="{00000000-0005-0000-0000-000033000000}"/>
    <cellStyle name="SAPBEXformats" xfId="51" xr:uid="{00000000-0005-0000-0000-000034000000}"/>
    <cellStyle name="SAPBEXheaderItem" xfId="52" xr:uid="{00000000-0005-0000-0000-000035000000}"/>
    <cellStyle name="SAPBEXheaderText" xfId="53" xr:uid="{00000000-0005-0000-0000-000036000000}"/>
    <cellStyle name="SAPBEXHLevel0" xfId="54" xr:uid="{00000000-0005-0000-0000-000037000000}"/>
    <cellStyle name="SAPBEXHLevel0X" xfId="55" xr:uid="{00000000-0005-0000-0000-000038000000}"/>
    <cellStyle name="SAPBEXHLevel1" xfId="56" xr:uid="{00000000-0005-0000-0000-000039000000}"/>
    <cellStyle name="SAPBEXHLevel1X" xfId="57" xr:uid="{00000000-0005-0000-0000-00003A000000}"/>
    <cellStyle name="SAPBEXHLevel2" xfId="58" xr:uid="{00000000-0005-0000-0000-00003B000000}"/>
    <cellStyle name="SAPBEXHLevel2X" xfId="59" xr:uid="{00000000-0005-0000-0000-00003C000000}"/>
    <cellStyle name="SAPBEXHLevel3" xfId="60" xr:uid="{00000000-0005-0000-0000-00003D000000}"/>
    <cellStyle name="SAPBEXHLevel3X" xfId="61" xr:uid="{00000000-0005-0000-0000-00003E000000}"/>
    <cellStyle name="SAPBEXinputData" xfId="62" xr:uid="{00000000-0005-0000-0000-00003F000000}"/>
    <cellStyle name="SAPBEXItemHeader" xfId="63" xr:uid="{00000000-0005-0000-0000-000040000000}"/>
    <cellStyle name="SAPBEXresData" xfId="64" xr:uid="{00000000-0005-0000-0000-000041000000}"/>
    <cellStyle name="SAPBEXresDataEmph" xfId="65" xr:uid="{00000000-0005-0000-0000-000042000000}"/>
    <cellStyle name="SAPBEXresItem" xfId="66" xr:uid="{00000000-0005-0000-0000-000043000000}"/>
    <cellStyle name="SAPBEXresItemX" xfId="67" xr:uid="{00000000-0005-0000-0000-000044000000}"/>
    <cellStyle name="SAPBEXstdData" xfId="68" xr:uid="{00000000-0005-0000-0000-000045000000}"/>
    <cellStyle name="SAPBEXstdData 2" xfId="69" xr:uid="{00000000-0005-0000-0000-000046000000}"/>
    <cellStyle name="SAPBEXstdData 3" xfId="70" xr:uid="{00000000-0005-0000-0000-000047000000}"/>
    <cellStyle name="SAPBEXstdDataEmph" xfId="71" xr:uid="{00000000-0005-0000-0000-000048000000}"/>
    <cellStyle name="SAPBEXstdItem" xfId="72" xr:uid="{00000000-0005-0000-0000-000049000000}"/>
    <cellStyle name="SAPBEXstdItemX" xfId="73" xr:uid="{00000000-0005-0000-0000-00004A000000}"/>
    <cellStyle name="SAPBEXtitle" xfId="74" xr:uid="{00000000-0005-0000-0000-00004B000000}"/>
    <cellStyle name="SAPBEXunassignedItem" xfId="75" xr:uid="{00000000-0005-0000-0000-00004C000000}"/>
    <cellStyle name="SAPBEXundefined" xfId="76" xr:uid="{00000000-0005-0000-0000-00004D000000}"/>
    <cellStyle name="Sheet Title" xfId="77" xr:uid="{00000000-0005-0000-0000-00004E000000}"/>
    <cellStyle name="Style 1" xfId="78" xr:uid="{00000000-0005-0000-0000-00004F000000}"/>
  </cellStyles>
  <dxfs count="507">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ont>
        <color auto="1"/>
      </font>
      <fill>
        <patternFill>
          <bgColor rgb="FF99FF99"/>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ont>
        <color auto="1"/>
      </font>
      <fill>
        <patternFill>
          <bgColor rgb="FF99FF99"/>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ont>
        <condense val="0"/>
        <extend val="0"/>
        <color indexed="54"/>
      </font>
      <fill>
        <patternFill>
          <bgColor indexed="54"/>
        </patternFill>
      </fill>
    </dxf>
    <dxf>
      <font>
        <condense val="0"/>
        <extend val="0"/>
        <color indexed="62"/>
      </font>
      <fill>
        <patternFill>
          <bgColor indexed="62"/>
        </patternFill>
      </fill>
    </dxf>
    <dxf>
      <font>
        <condense val="0"/>
        <extend val="0"/>
        <color indexed="18"/>
      </font>
      <fill>
        <patternFill>
          <bgColor indexed="18"/>
        </patternFill>
      </fill>
    </dxf>
    <dxf>
      <font>
        <condense val="0"/>
        <extend val="0"/>
        <color indexed="12"/>
      </font>
      <fill>
        <patternFill>
          <bgColor indexed="12"/>
        </patternFill>
      </fill>
    </dxf>
    <dxf>
      <font>
        <condense val="0"/>
        <extend val="0"/>
        <color indexed="54"/>
      </font>
      <fill>
        <patternFill>
          <bgColor indexed="54"/>
        </patternFill>
      </fill>
    </dxf>
    <dxf>
      <font>
        <condense val="0"/>
        <extend val="0"/>
        <color indexed="62"/>
      </font>
      <fill>
        <patternFill>
          <bgColor indexed="62"/>
        </patternFill>
      </fill>
    </dxf>
    <dxf>
      <font>
        <condense val="0"/>
        <extend val="0"/>
        <color indexed="18"/>
      </font>
      <fill>
        <patternFill>
          <bgColor indexed="18"/>
        </patternFill>
      </fill>
    </dxf>
    <dxf>
      <font>
        <condense val="0"/>
        <extend val="0"/>
        <color indexed="12"/>
      </font>
      <fill>
        <patternFill>
          <bgColor indexed="12"/>
        </patternFill>
      </fill>
    </dxf>
    <dxf>
      <font>
        <condense val="0"/>
        <extend val="0"/>
        <color indexed="23"/>
      </font>
      <fill>
        <patternFill>
          <bgColor indexed="23"/>
        </patternFill>
      </fill>
    </dxf>
    <dxf>
      <font>
        <condense val="0"/>
        <extend val="0"/>
        <color indexed="54"/>
      </font>
      <fill>
        <patternFill>
          <bgColor indexed="54"/>
        </patternFill>
      </fill>
    </dxf>
    <dxf>
      <font>
        <condense val="0"/>
        <extend val="0"/>
        <color indexed="62"/>
      </font>
      <fill>
        <patternFill>
          <bgColor indexed="62"/>
        </patternFill>
      </fill>
    </dxf>
    <dxf>
      <font>
        <condense val="0"/>
        <extend val="0"/>
        <color indexed="18"/>
      </font>
      <fill>
        <patternFill>
          <bgColor indexed="18"/>
        </patternFill>
      </fill>
    </dxf>
    <dxf>
      <font>
        <condense val="0"/>
        <extend val="0"/>
        <color indexed="12"/>
      </font>
      <fill>
        <patternFill>
          <bgColor indexed="12"/>
        </patternFill>
      </fill>
    </dxf>
    <dxf>
      <font>
        <condense val="0"/>
        <extend val="0"/>
        <color indexed="23"/>
      </font>
      <fill>
        <patternFill>
          <bgColor indexed="23"/>
        </patternFill>
      </fill>
    </dxf>
    <dxf>
      <font>
        <condense val="0"/>
        <extend val="0"/>
        <color indexed="54"/>
      </font>
      <fill>
        <patternFill>
          <bgColor indexed="54"/>
        </patternFill>
      </fill>
    </dxf>
    <dxf>
      <font>
        <condense val="0"/>
        <extend val="0"/>
        <color indexed="62"/>
      </font>
      <fill>
        <patternFill>
          <bgColor indexed="62"/>
        </patternFill>
      </fill>
    </dxf>
    <dxf>
      <font>
        <condense val="0"/>
        <extend val="0"/>
        <color indexed="18"/>
      </font>
      <fill>
        <patternFill>
          <bgColor indexed="18"/>
        </patternFill>
      </fill>
    </dxf>
    <dxf>
      <font>
        <condense val="0"/>
        <extend val="0"/>
        <color indexed="12"/>
      </font>
      <fill>
        <patternFill>
          <bgColor indexed="12"/>
        </patternFill>
      </fill>
    </dxf>
    <dxf>
      <font>
        <condense val="0"/>
        <extend val="0"/>
        <color indexed="23"/>
      </font>
      <fill>
        <patternFill>
          <bgColor indexed="23"/>
        </patternFill>
      </fill>
    </dxf>
    <dxf>
      <font>
        <condense val="0"/>
        <extend val="0"/>
        <color indexed="54"/>
      </font>
      <fill>
        <patternFill>
          <bgColor indexed="54"/>
        </patternFill>
      </fill>
    </dxf>
    <dxf>
      <font>
        <condense val="0"/>
        <extend val="0"/>
        <color indexed="62"/>
      </font>
      <fill>
        <patternFill>
          <bgColor indexed="62"/>
        </patternFill>
      </fill>
    </dxf>
    <dxf>
      <font>
        <condense val="0"/>
        <extend val="0"/>
        <color indexed="18"/>
      </font>
      <fill>
        <patternFill>
          <bgColor indexed="18"/>
        </patternFill>
      </fill>
    </dxf>
    <dxf>
      <font>
        <condense val="0"/>
        <extend val="0"/>
        <color indexed="12"/>
      </font>
      <fill>
        <patternFill>
          <bgColor indexed="12"/>
        </patternFill>
      </fill>
    </dxf>
    <dxf>
      <font>
        <condense val="0"/>
        <extend val="0"/>
        <color indexed="23"/>
      </font>
      <fill>
        <patternFill>
          <bgColor indexed="23"/>
        </patternFill>
      </fill>
    </dxf>
    <dxf>
      <font>
        <condense val="0"/>
        <extend val="0"/>
        <color indexed="54"/>
      </font>
      <fill>
        <patternFill>
          <bgColor indexed="54"/>
        </patternFill>
      </fill>
    </dxf>
    <dxf>
      <font>
        <condense val="0"/>
        <extend val="0"/>
        <color indexed="62"/>
      </font>
      <fill>
        <patternFill>
          <bgColor indexed="62"/>
        </patternFill>
      </fill>
    </dxf>
    <dxf>
      <font>
        <condense val="0"/>
        <extend val="0"/>
        <color indexed="18"/>
      </font>
      <fill>
        <patternFill>
          <bgColor indexed="18"/>
        </patternFill>
      </fill>
    </dxf>
    <dxf>
      <font>
        <condense val="0"/>
        <extend val="0"/>
        <color indexed="12"/>
      </font>
      <fill>
        <patternFill>
          <bgColor indexed="12"/>
        </patternFill>
      </fill>
    </dxf>
    <dxf>
      <font>
        <condense val="0"/>
        <extend val="0"/>
        <color indexed="23"/>
      </font>
      <fill>
        <patternFill>
          <bgColor indexed="23"/>
        </patternFill>
      </fill>
    </dxf>
    <dxf>
      <font>
        <condense val="0"/>
        <extend val="0"/>
        <color indexed="54"/>
      </font>
      <fill>
        <patternFill>
          <bgColor indexed="54"/>
        </patternFill>
      </fill>
    </dxf>
    <dxf>
      <font>
        <condense val="0"/>
        <extend val="0"/>
        <color indexed="62"/>
      </font>
      <fill>
        <patternFill>
          <bgColor indexed="62"/>
        </patternFill>
      </fill>
    </dxf>
    <dxf>
      <font>
        <condense val="0"/>
        <extend val="0"/>
        <color indexed="18"/>
      </font>
      <fill>
        <patternFill>
          <bgColor indexed="18"/>
        </patternFill>
      </fill>
    </dxf>
    <dxf>
      <font>
        <condense val="0"/>
        <extend val="0"/>
        <color indexed="12"/>
      </font>
      <fill>
        <patternFill>
          <bgColor indexed="12"/>
        </patternFill>
      </fill>
    </dxf>
    <dxf>
      <font>
        <condense val="0"/>
        <extend val="0"/>
        <color indexed="23"/>
      </font>
      <fill>
        <patternFill>
          <bgColor indexed="23"/>
        </patternFill>
      </fill>
    </dxf>
    <dxf>
      <font>
        <condense val="0"/>
        <extend val="0"/>
        <color indexed="54"/>
      </font>
      <fill>
        <patternFill>
          <bgColor indexed="54"/>
        </patternFill>
      </fill>
    </dxf>
    <dxf>
      <font>
        <condense val="0"/>
        <extend val="0"/>
        <color indexed="62"/>
      </font>
      <fill>
        <patternFill>
          <bgColor indexed="62"/>
        </patternFill>
      </fill>
    </dxf>
    <dxf>
      <font>
        <condense val="0"/>
        <extend val="0"/>
        <color indexed="18"/>
      </font>
      <fill>
        <patternFill>
          <bgColor indexed="18"/>
        </patternFill>
      </fill>
    </dxf>
    <dxf>
      <font>
        <condense val="0"/>
        <extend val="0"/>
        <color indexed="12"/>
      </font>
      <fill>
        <patternFill>
          <bgColor indexed="12"/>
        </patternFill>
      </fill>
    </dxf>
    <dxf>
      <font>
        <condense val="0"/>
        <extend val="0"/>
        <color indexed="23"/>
      </font>
      <fill>
        <patternFill>
          <bgColor indexed="23"/>
        </patternFill>
      </fill>
    </dxf>
    <dxf>
      <font>
        <condense val="0"/>
        <extend val="0"/>
        <color indexed="54"/>
      </font>
      <fill>
        <patternFill>
          <bgColor indexed="54"/>
        </patternFill>
      </fill>
    </dxf>
    <dxf>
      <font>
        <condense val="0"/>
        <extend val="0"/>
        <color indexed="62"/>
      </font>
      <fill>
        <patternFill>
          <bgColor indexed="62"/>
        </patternFill>
      </fill>
    </dxf>
    <dxf>
      <font>
        <condense val="0"/>
        <extend val="0"/>
        <color indexed="18"/>
      </font>
      <fill>
        <patternFill>
          <bgColor indexed="18"/>
        </patternFill>
      </fill>
    </dxf>
    <dxf>
      <font>
        <condense val="0"/>
        <extend val="0"/>
        <color indexed="12"/>
      </font>
      <fill>
        <patternFill>
          <bgColor indexed="12"/>
        </patternFill>
      </fill>
    </dxf>
    <dxf>
      <font>
        <condense val="0"/>
        <extend val="0"/>
        <color indexed="23"/>
      </font>
      <fill>
        <patternFill>
          <bgColor indexed="23"/>
        </patternFill>
      </fill>
    </dxf>
    <dxf>
      <font>
        <condense val="0"/>
        <extend val="0"/>
        <color indexed="54"/>
      </font>
      <fill>
        <patternFill>
          <bgColor indexed="54"/>
        </patternFill>
      </fill>
    </dxf>
    <dxf>
      <font>
        <condense val="0"/>
        <extend val="0"/>
        <color indexed="62"/>
      </font>
      <fill>
        <patternFill>
          <bgColor indexed="62"/>
        </patternFill>
      </fill>
    </dxf>
    <dxf>
      <font>
        <condense val="0"/>
        <extend val="0"/>
        <color indexed="18"/>
      </font>
      <fill>
        <patternFill>
          <bgColor indexed="18"/>
        </patternFill>
      </fill>
    </dxf>
    <dxf>
      <font>
        <condense val="0"/>
        <extend val="0"/>
        <color indexed="12"/>
      </font>
      <fill>
        <patternFill>
          <bgColor indexed="12"/>
        </patternFill>
      </fill>
    </dxf>
    <dxf>
      <font>
        <condense val="0"/>
        <extend val="0"/>
        <color indexed="23"/>
      </font>
      <fill>
        <patternFill>
          <bgColor indexed="23"/>
        </patternFill>
      </fill>
    </dxf>
    <dxf>
      <font>
        <condense val="0"/>
        <extend val="0"/>
        <color indexed="54"/>
      </font>
      <fill>
        <patternFill>
          <bgColor indexed="54"/>
        </patternFill>
      </fill>
    </dxf>
    <dxf>
      <font>
        <condense val="0"/>
        <extend val="0"/>
        <color indexed="62"/>
      </font>
      <fill>
        <patternFill>
          <bgColor indexed="62"/>
        </patternFill>
      </fill>
    </dxf>
    <dxf>
      <font>
        <condense val="0"/>
        <extend val="0"/>
        <color indexed="18"/>
      </font>
      <fill>
        <patternFill>
          <bgColor indexed="18"/>
        </patternFill>
      </fill>
    </dxf>
    <dxf>
      <font>
        <condense val="0"/>
        <extend val="0"/>
        <color indexed="12"/>
      </font>
      <fill>
        <patternFill>
          <bgColor indexed="12"/>
        </patternFill>
      </fill>
    </dxf>
    <dxf>
      <font>
        <condense val="0"/>
        <extend val="0"/>
        <color indexed="23"/>
      </font>
      <fill>
        <patternFill>
          <bgColor indexed="23"/>
        </patternFill>
      </fill>
    </dxf>
    <dxf>
      <font>
        <condense val="0"/>
        <extend val="0"/>
        <color indexed="54"/>
      </font>
      <fill>
        <patternFill>
          <bgColor indexed="54"/>
        </patternFill>
      </fill>
    </dxf>
    <dxf>
      <font>
        <condense val="0"/>
        <extend val="0"/>
        <color indexed="62"/>
      </font>
      <fill>
        <patternFill>
          <bgColor indexed="62"/>
        </patternFill>
      </fill>
    </dxf>
    <dxf>
      <font>
        <condense val="0"/>
        <extend val="0"/>
        <color indexed="18"/>
      </font>
      <fill>
        <patternFill>
          <bgColor indexed="18"/>
        </patternFill>
      </fill>
    </dxf>
    <dxf>
      <font>
        <condense val="0"/>
        <extend val="0"/>
        <color indexed="12"/>
      </font>
      <fill>
        <patternFill>
          <bgColor indexed="12"/>
        </patternFill>
      </fill>
    </dxf>
    <dxf>
      <font>
        <condense val="0"/>
        <extend val="0"/>
        <color indexed="23"/>
      </font>
      <fill>
        <patternFill>
          <bgColor indexed="23"/>
        </patternFill>
      </fill>
    </dxf>
    <dxf>
      <font>
        <condense val="0"/>
        <extend val="0"/>
        <color indexed="23"/>
      </font>
      <fill>
        <patternFill>
          <bgColor indexed="23"/>
        </patternFill>
      </fill>
    </dxf>
    <dxf>
      <font>
        <condense val="0"/>
        <extend val="0"/>
        <color indexed="54"/>
      </font>
      <fill>
        <patternFill>
          <bgColor indexed="54"/>
        </patternFill>
      </fill>
    </dxf>
    <dxf>
      <font>
        <condense val="0"/>
        <extend val="0"/>
        <color indexed="62"/>
      </font>
      <fill>
        <patternFill>
          <bgColor indexed="62"/>
        </patternFill>
      </fill>
    </dxf>
    <dxf>
      <font>
        <condense val="0"/>
        <extend val="0"/>
        <color indexed="18"/>
      </font>
      <fill>
        <patternFill>
          <bgColor indexed="18"/>
        </patternFill>
      </fill>
    </dxf>
    <dxf>
      <font>
        <condense val="0"/>
        <extend val="0"/>
        <color indexed="12"/>
      </font>
      <fill>
        <patternFill>
          <bgColor indexed="12"/>
        </patternFill>
      </fill>
    </dxf>
    <dxf>
      <font>
        <condense val="0"/>
        <extend val="0"/>
        <color indexed="23"/>
      </font>
      <fill>
        <patternFill>
          <bgColor indexed="23"/>
        </patternFill>
      </fill>
    </dxf>
    <dxf>
      <font>
        <condense val="0"/>
        <extend val="0"/>
        <color indexed="54"/>
      </font>
      <fill>
        <patternFill>
          <bgColor indexed="54"/>
        </patternFill>
      </fill>
    </dxf>
    <dxf>
      <font>
        <condense val="0"/>
        <extend val="0"/>
        <color indexed="62"/>
      </font>
      <fill>
        <patternFill>
          <bgColor indexed="62"/>
        </patternFill>
      </fill>
    </dxf>
    <dxf>
      <font>
        <condense val="0"/>
        <extend val="0"/>
        <color indexed="18"/>
      </font>
      <fill>
        <patternFill>
          <bgColor indexed="18"/>
        </patternFill>
      </fill>
    </dxf>
    <dxf>
      <font>
        <condense val="0"/>
        <extend val="0"/>
        <color indexed="12"/>
      </font>
      <fill>
        <patternFill>
          <bgColor indexed="12"/>
        </patternFill>
      </fill>
    </dxf>
    <dxf>
      <font>
        <condense val="0"/>
        <extend val="0"/>
        <color indexed="23"/>
      </font>
      <fill>
        <patternFill>
          <bgColor indexed="23"/>
        </patternFill>
      </fill>
    </dxf>
    <dxf>
      <font>
        <condense val="0"/>
        <extend val="0"/>
        <color indexed="54"/>
      </font>
      <fill>
        <patternFill>
          <bgColor indexed="54"/>
        </patternFill>
      </fill>
    </dxf>
    <dxf>
      <font>
        <condense val="0"/>
        <extend val="0"/>
        <color indexed="62"/>
      </font>
      <fill>
        <patternFill>
          <bgColor indexed="62"/>
        </patternFill>
      </fill>
    </dxf>
    <dxf>
      <font>
        <condense val="0"/>
        <extend val="0"/>
        <color indexed="18"/>
      </font>
      <fill>
        <patternFill>
          <bgColor indexed="18"/>
        </patternFill>
      </fill>
    </dxf>
    <dxf>
      <font>
        <condense val="0"/>
        <extend val="0"/>
        <color indexed="12"/>
      </font>
      <fill>
        <patternFill>
          <bgColor indexed="12"/>
        </patternFill>
      </fill>
    </dxf>
    <dxf>
      <font>
        <condense val="0"/>
        <extend val="0"/>
        <color indexed="23"/>
      </font>
      <fill>
        <patternFill>
          <bgColor indexed="23"/>
        </patternFill>
      </fill>
    </dxf>
    <dxf>
      <font>
        <condense val="0"/>
        <extend val="0"/>
        <color indexed="54"/>
      </font>
      <fill>
        <patternFill>
          <bgColor indexed="54"/>
        </patternFill>
      </fill>
    </dxf>
    <dxf>
      <font>
        <condense val="0"/>
        <extend val="0"/>
        <color indexed="62"/>
      </font>
      <fill>
        <patternFill>
          <bgColor indexed="62"/>
        </patternFill>
      </fill>
    </dxf>
    <dxf>
      <font>
        <condense val="0"/>
        <extend val="0"/>
        <color indexed="18"/>
      </font>
      <fill>
        <patternFill>
          <bgColor indexed="18"/>
        </patternFill>
      </fill>
    </dxf>
    <dxf>
      <font>
        <condense val="0"/>
        <extend val="0"/>
        <color indexed="12"/>
      </font>
      <fill>
        <patternFill>
          <bgColor indexed="12"/>
        </patternFill>
      </fill>
    </dxf>
    <dxf>
      <font>
        <condense val="0"/>
        <extend val="0"/>
        <color indexed="23"/>
      </font>
      <fill>
        <patternFill>
          <bgColor indexed="23"/>
        </patternFill>
      </fill>
    </dxf>
    <dxf>
      <font>
        <condense val="0"/>
        <extend val="0"/>
        <color indexed="54"/>
      </font>
      <fill>
        <patternFill>
          <bgColor indexed="54"/>
        </patternFill>
      </fill>
    </dxf>
    <dxf>
      <font>
        <condense val="0"/>
        <extend val="0"/>
        <color indexed="62"/>
      </font>
      <fill>
        <patternFill>
          <bgColor indexed="62"/>
        </patternFill>
      </fill>
    </dxf>
    <dxf>
      <font>
        <condense val="0"/>
        <extend val="0"/>
        <color indexed="18"/>
      </font>
      <fill>
        <patternFill>
          <bgColor indexed="18"/>
        </patternFill>
      </fill>
    </dxf>
    <dxf>
      <font>
        <condense val="0"/>
        <extend val="0"/>
        <color indexed="12"/>
      </font>
      <fill>
        <patternFill>
          <bgColor indexed="12"/>
        </patternFill>
      </fill>
    </dxf>
    <dxf>
      <font>
        <condense val="0"/>
        <extend val="0"/>
        <color indexed="23"/>
      </font>
      <fill>
        <patternFill>
          <bgColor indexed="23"/>
        </patternFill>
      </fill>
    </dxf>
    <dxf>
      <font>
        <condense val="0"/>
        <extend val="0"/>
        <color indexed="54"/>
      </font>
      <fill>
        <patternFill>
          <bgColor indexed="54"/>
        </patternFill>
      </fill>
    </dxf>
    <dxf>
      <font>
        <condense val="0"/>
        <extend val="0"/>
        <color indexed="62"/>
      </font>
      <fill>
        <patternFill>
          <bgColor indexed="62"/>
        </patternFill>
      </fill>
    </dxf>
    <dxf>
      <font>
        <condense val="0"/>
        <extend val="0"/>
        <color indexed="18"/>
      </font>
      <fill>
        <patternFill>
          <bgColor indexed="18"/>
        </patternFill>
      </fill>
    </dxf>
    <dxf>
      <font>
        <condense val="0"/>
        <extend val="0"/>
        <color indexed="12"/>
      </font>
      <fill>
        <patternFill>
          <bgColor indexed="12"/>
        </patternFill>
      </fill>
    </dxf>
    <dxf>
      <font>
        <condense val="0"/>
        <extend val="0"/>
        <color indexed="23"/>
      </font>
      <fill>
        <patternFill>
          <bgColor indexed="23"/>
        </patternFill>
      </fill>
    </dxf>
    <dxf>
      <font>
        <condense val="0"/>
        <extend val="0"/>
        <color indexed="54"/>
      </font>
      <fill>
        <patternFill>
          <bgColor indexed="54"/>
        </patternFill>
      </fill>
    </dxf>
    <dxf>
      <font>
        <condense val="0"/>
        <extend val="0"/>
        <color indexed="62"/>
      </font>
      <fill>
        <patternFill>
          <bgColor indexed="62"/>
        </patternFill>
      </fill>
    </dxf>
    <dxf>
      <font>
        <condense val="0"/>
        <extend val="0"/>
        <color indexed="18"/>
      </font>
      <fill>
        <patternFill>
          <bgColor indexed="18"/>
        </patternFill>
      </fill>
    </dxf>
    <dxf>
      <font>
        <condense val="0"/>
        <extend val="0"/>
        <color indexed="12"/>
      </font>
      <fill>
        <patternFill>
          <bgColor indexed="12"/>
        </patternFill>
      </fill>
    </dxf>
    <dxf>
      <font>
        <condense val="0"/>
        <extend val="0"/>
        <color indexed="23"/>
      </font>
      <fill>
        <patternFill>
          <bgColor indexed="23"/>
        </patternFill>
      </fill>
    </dxf>
    <dxf>
      <font>
        <condense val="0"/>
        <extend val="0"/>
        <color indexed="54"/>
      </font>
      <fill>
        <patternFill>
          <bgColor indexed="54"/>
        </patternFill>
      </fill>
    </dxf>
    <dxf>
      <font>
        <condense val="0"/>
        <extend val="0"/>
        <color indexed="62"/>
      </font>
      <fill>
        <patternFill>
          <bgColor indexed="62"/>
        </patternFill>
      </fill>
    </dxf>
    <dxf>
      <font>
        <condense val="0"/>
        <extend val="0"/>
        <color indexed="18"/>
      </font>
      <fill>
        <patternFill>
          <bgColor indexed="18"/>
        </patternFill>
      </fill>
    </dxf>
    <dxf>
      <font>
        <condense val="0"/>
        <extend val="0"/>
        <color indexed="12"/>
      </font>
      <fill>
        <patternFill>
          <bgColor indexed="12"/>
        </patternFill>
      </fill>
    </dxf>
    <dxf>
      <font>
        <condense val="0"/>
        <extend val="0"/>
        <color indexed="23"/>
      </font>
      <fill>
        <patternFill>
          <bgColor indexed="23"/>
        </patternFill>
      </fill>
    </dxf>
    <dxf>
      <font>
        <condense val="0"/>
        <extend val="0"/>
        <color indexed="54"/>
      </font>
      <fill>
        <patternFill>
          <bgColor indexed="54"/>
        </patternFill>
      </fill>
    </dxf>
    <dxf>
      <font>
        <condense val="0"/>
        <extend val="0"/>
        <color indexed="62"/>
      </font>
      <fill>
        <patternFill>
          <bgColor indexed="62"/>
        </patternFill>
      </fill>
    </dxf>
    <dxf>
      <font>
        <condense val="0"/>
        <extend val="0"/>
        <color indexed="18"/>
      </font>
      <fill>
        <patternFill>
          <bgColor indexed="18"/>
        </patternFill>
      </fill>
    </dxf>
    <dxf>
      <font>
        <condense val="0"/>
        <extend val="0"/>
        <color indexed="12"/>
      </font>
      <fill>
        <patternFill>
          <bgColor indexed="12"/>
        </patternFill>
      </fill>
    </dxf>
    <dxf>
      <font>
        <condense val="0"/>
        <extend val="0"/>
        <color indexed="23"/>
      </font>
      <fill>
        <patternFill>
          <bgColor indexed="23"/>
        </patternFill>
      </fill>
    </dxf>
  </dxfs>
  <tableStyles count="0" defaultTableStyle="TableStyleMedium2" defaultPivotStyle="PivotStyleLight16"/>
  <colors>
    <mruColors>
      <color rgb="FF99FF99"/>
      <color rgb="FF87F08C"/>
      <color rgb="FF88F0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GB" sz="1400">
                <a:latin typeface="+mn-lt"/>
              </a:rPr>
              <a:t>Diagnostic Scoring - By Cell</a:t>
            </a:r>
          </a:p>
        </c:rich>
      </c:tx>
      <c:layout>
        <c:manualLayout>
          <c:xMode val="edge"/>
          <c:yMode val="edge"/>
          <c:x val="0.27561459392753429"/>
          <c:y val="1.1643671492257823E-3"/>
        </c:manualLayout>
      </c:layout>
      <c:overlay val="0"/>
      <c:spPr>
        <a:noFill/>
        <a:ln w="25400">
          <a:noFill/>
        </a:ln>
      </c:spPr>
    </c:title>
    <c:autoTitleDeleted val="0"/>
    <c:plotArea>
      <c:layout>
        <c:manualLayout>
          <c:layoutTarget val="inner"/>
          <c:xMode val="edge"/>
          <c:yMode val="edge"/>
          <c:x val="0.34285126045108566"/>
          <c:y val="6.6883632343104404E-2"/>
          <c:w val="0.60934741804251058"/>
          <c:h val="0.92201238249188067"/>
        </c:manualLayout>
      </c:layout>
      <c:barChart>
        <c:barDir val="bar"/>
        <c:grouping val="clustered"/>
        <c:varyColors val="0"/>
        <c:ser>
          <c:idx val="0"/>
          <c:order val="0"/>
          <c:tx>
            <c:strRef>
              <c:f>'Diagnostic Summary Output'!$D$6</c:f>
              <c:strCache>
                <c:ptCount val="1"/>
                <c:pt idx="0">
                  <c:v>Cell 1</c:v>
                </c:pt>
              </c:strCache>
            </c:strRef>
          </c:tx>
          <c:spPr>
            <a:solidFill>
              <a:srgbClr val="CCFFFF"/>
            </a:solidFill>
            <a:ln w="12700">
              <a:solidFill>
                <a:schemeClr val="accent3">
                  <a:lumMod val="75000"/>
                </a:schemeClr>
              </a:solidFill>
              <a:prstDash val="solid"/>
            </a:ln>
            <a:effectLst>
              <a:glow rad="50800">
                <a:schemeClr val="tx2">
                  <a:lumMod val="40000"/>
                  <a:lumOff val="60000"/>
                  <a:alpha val="28000"/>
                </a:schemeClr>
              </a:glow>
              <a:outerShdw blurRad="50800" dist="38100" dir="2700000" algn="tl" rotWithShape="0">
                <a:prstClr val="black">
                  <a:alpha val="40000"/>
                </a:prstClr>
              </a:outerShdw>
              <a:softEdge rad="12700"/>
            </a:effectLst>
          </c:spPr>
          <c:invertIfNegative val="0"/>
          <c:cat>
            <c:strRef>
              <c:f>'Diagnostic Summary Output'!$C$7:$C$26</c:f>
              <c:strCache>
                <c:ptCount val="20"/>
                <c:pt idx="0">
                  <c:v>Production/ Service Planning</c:v>
                </c:pt>
                <c:pt idx="1">
                  <c:v>VC Delivery</c:v>
                </c:pt>
                <c:pt idx="2">
                  <c:v>VC Non Conformance</c:v>
                </c:pt>
                <c:pt idx="3">
                  <c:v>VC Improvement</c:v>
                </c:pt>
                <c:pt idx="4">
                  <c:v>VC Skills</c:v>
                </c:pt>
                <c:pt idx="5">
                  <c:v>5S Workplace Organisation</c:v>
                </c:pt>
                <c:pt idx="6">
                  <c:v>Set-up Reduction</c:v>
                </c:pt>
                <c:pt idx="7">
                  <c:v>Standardised Job</c:v>
                </c:pt>
                <c:pt idx="8">
                  <c:v>7 Quality Tools</c:v>
                </c:pt>
                <c:pt idx="9">
                  <c:v>SPC</c:v>
                </c:pt>
                <c:pt idx="10">
                  <c:v>OEE</c:v>
                </c:pt>
                <c:pt idx="11">
                  <c:v>Productivity Improvement</c:v>
                </c:pt>
                <c:pt idx="12">
                  <c:v>7 Wastes Processing</c:v>
                </c:pt>
                <c:pt idx="13">
                  <c:v>7 Wastes Movement</c:v>
                </c:pt>
                <c:pt idx="14">
                  <c:v>7 Wastes Transportation</c:v>
                </c:pt>
                <c:pt idx="15">
                  <c:v>7 Wastes  Defects</c:v>
                </c:pt>
                <c:pt idx="16">
                  <c:v>7 Wastes Waiting Time</c:v>
                </c:pt>
                <c:pt idx="17">
                  <c:v>7 Wastes Inventory</c:v>
                </c:pt>
                <c:pt idx="18">
                  <c:v>7 Wastes Overproduction</c:v>
                </c:pt>
                <c:pt idx="19">
                  <c:v>Kanban</c:v>
                </c:pt>
              </c:strCache>
            </c:strRef>
          </c:cat>
          <c:val>
            <c:numRef>
              <c:f>'Diagnostic Summary Output'!$D$7:$D$26</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1C12-4CB0-87D9-8DF098D05811}"/>
            </c:ext>
          </c:extLst>
        </c:ser>
        <c:ser>
          <c:idx val="2"/>
          <c:order val="1"/>
          <c:tx>
            <c:strRef>
              <c:f>'Diagnostic Summary Output'!$F$6</c:f>
              <c:strCache>
                <c:ptCount val="1"/>
                <c:pt idx="0">
                  <c:v>Cell 3</c:v>
                </c:pt>
              </c:strCache>
            </c:strRef>
          </c:tx>
          <c:spPr>
            <a:solidFill>
              <a:srgbClr val="CC99FF"/>
            </a:solidFill>
            <a:ln w="12700">
              <a:solidFill>
                <a:schemeClr val="accent4">
                  <a:lumMod val="75000"/>
                </a:schemeClr>
              </a:solidFill>
              <a:prstDash val="solid"/>
            </a:ln>
          </c:spPr>
          <c:invertIfNegative val="0"/>
          <c:cat>
            <c:strRef>
              <c:f>'Diagnostic Summary Output'!$C$7:$C$26</c:f>
              <c:strCache>
                <c:ptCount val="20"/>
                <c:pt idx="0">
                  <c:v>Production/ Service Planning</c:v>
                </c:pt>
                <c:pt idx="1">
                  <c:v>VC Delivery</c:v>
                </c:pt>
                <c:pt idx="2">
                  <c:v>VC Non Conformance</c:v>
                </c:pt>
                <c:pt idx="3">
                  <c:v>VC Improvement</c:v>
                </c:pt>
                <c:pt idx="4">
                  <c:v>VC Skills</c:v>
                </c:pt>
                <c:pt idx="5">
                  <c:v>5S Workplace Organisation</c:v>
                </c:pt>
                <c:pt idx="6">
                  <c:v>Set-up Reduction</c:v>
                </c:pt>
                <c:pt idx="7">
                  <c:v>Standardised Job</c:v>
                </c:pt>
                <c:pt idx="8">
                  <c:v>7 Quality Tools</c:v>
                </c:pt>
                <c:pt idx="9">
                  <c:v>SPC</c:v>
                </c:pt>
                <c:pt idx="10">
                  <c:v>OEE</c:v>
                </c:pt>
                <c:pt idx="11">
                  <c:v>Productivity Improvement</c:v>
                </c:pt>
                <c:pt idx="12">
                  <c:v>7 Wastes Processing</c:v>
                </c:pt>
                <c:pt idx="13">
                  <c:v>7 Wastes Movement</c:v>
                </c:pt>
                <c:pt idx="14">
                  <c:v>7 Wastes Transportation</c:v>
                </c:pt>
                <c:pt idx="15">
                  <c:v>7 Wastes  Defects</c:v>
                </c:pt>
                <c:pt idx="16">
                  <c:v>7 Wastes Waiting Time</c:v>
                </c:pt>
                <c:pt idx="17">
                  <c:v>7 Wastes Inventory</c:v>
                </c:pt>
                <c:pt idx="18">
                  <c:v>7 Wastes Overproduction</c:v>
                </c:pt>
                <c:pt idx="19">
                  <c:v>Kanban</c:v>
                </c:pt>
              </c:strCache>
            </c:strRef>
          </c:cat>
          <c:val>
            <c:numRef>
              <c:f>'Diagnostic Summary Output'!$F$7:$F$26</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1C12-4CB0-87D9-8DF098D05811}"/>
            </c:ext>
          </c:extLst>
        </c:ser>
        <c:ser>
          <c:idx val="1"/>
          <c:order val="2"/>
          <c:tx>
            <c:strRef>
              <c:f>'Diagnostic Summary Output'!$E$6</c:f>
              <c:strCache>
                <c:ptCount val="1"/>
                <c:pt idx="0">
                  <c:v>Cell 2</c:v>
                </c:pt>
              </c:strCache>
            </c:strRef>
          </c:tx>
          <c:spPr>
            <a:solidFill>
              <a:srgbClr val="FFFF99"/>
            </a:solidFill>
            <a:ln w="12700">
              <a:solidFill>
                <a:schemeClr val="bg2">
                  <a:lumMod val="50000"/>
                </a:schemeClr>
              </a:solidFill>
              <a:prstDash val="solid"/>
            </a:ln>
          </c:spPr>
          <c:invertIfNegative val="0"/>
          <c:cat>
            <c:strRef>
              <c:f>'Diagnostic Summary Output'!$C$7:$C$26</c:f>
              <c:strCache>
                <c:ptCount val="20"/>
                <c:pt idx="0">
                  <c:v>Production/ Service Planning</c:v>
                </c:pt>
                <c:pt idx="1">
                  <c:v>VC Delivery</c:v>
                </c:pt>
                <c:pt idx="2">
                  <c:v>VC Non Conformance</c:v>
                </c:pt>
                <c:pt idx="3">
                  <c:v>VC Improvement</c:v>
                </c:pt>
                <c:pt idx="4">
                  <c:v>VC Skills</c:v>
                </c:pt>
                <c:pt idx="5">
                  <c:v>5S Workplace Organisation</c:v>
                </c:pt>
                <c:pt idx="6">
                  <c:v>Set-up Reduction</c:v>
                </c:pt>
                <c:pt idx="7">
                  <c:v>Standardised Job</c:v>
                </c:pt>
                <c:pt idx="8">
                  <c:v>7 Quality Tools</c:v>
                </c:pt>
                <c:pt idx="9">
                  <c:v>SPC</c:v>
                </c:pt>
                <c:pt idx="10">
                  <c:v>OEE</c:v>
                </c:pt>
                <c:pt idx="11">
                  <c:v>Productivity Improvement</c:v>
                </c:pt>
                <c:pt idx="12">
                  <c:v>7 Wastes Processing</c:v>
                </c:pt>
                <c:pt idx="13">
                  <c:v>7 Wastes Movement</c:v>
                </c:pt>
                <c:pt idx="14">
                  <c:v>7 Wastes Transportation</c:v>
                </c:pt>
                <c:pt idx="15">
                  <c:v>7 Wastes  Defects</c:v>
                </c:pt>
                <c:pt idx="16">
                  <c:v>7 Wastes Waiting Time</c:v>
                </c:pt>
                <c:pt idx="17">
                  <c:v>7 Wastes Inventory</c:v>
                </c:pt>
                <c:pt idx="18">
                  <c:v>7 Wastes Overproduction</c:v>
                </c:pt>
                <c:pt idx="19">
                  <c:v>Kanban</c:v>
                </c:pt>
              </c:strCache>
            </c:strRef>
          </c:cat>
          <c:val>
            <c:numRef>
              <c:f>'Diagnostic Summary Output'!$E$7:$E$26</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2-1C12-4CB0-87D9-8DF098D05811}"/>
            </c:ext>
          </c:extLst>
        </c:ser>
        <c:ser>
          <c:idx val="3"/>
          <c:order val="3"/>
          <c:tx>
            <c:strRef>
              <c:f>'Diagnostic Summary Output'!$G$6</c:f>
              <c:strCache>
                <c:ptCount val="1"/>
                <c:pt idx="0">
                  <c:v>Cell 4</c:v>
                </c:pt>
              </c:strCache>
            </c:strRef>
          </c:tx>
          <c:spPr>
            <a:solidFill>
              <a:schemeClr val="accent2">
                <a:lumMod val="60000"/>
                <a:lumOff val="40000"/>
              </a:schemeClr>
            </a:solidFill>
            <a:ln>
              <a:solidFill>
                <a:schemeClr val="accent2">
                  <a:lumMod val="75000"/>
                </a:schemeClr>
              </a:solidFill>
            </a:ln>
          </c:spPr>
          <c:invertIfNegative val="0"/>
          <c:cat>
            <c:strRef>
              <c:f>'Diagnostic Summary Output'!$C$7:$C$26</c:f>
              <c:strCache>
                <c:ptCount val="20"/>
                <c:pt idx="0">
                  <c:v>Production/ Service Planning</c:v>
                </c:pt>
                <c:pt idx="1">
                  <c:v>VC Delivery</c:v>
                </c:pt>
                <c:pt idx="2">
                  <c:v>VC Non Conformance</c:v>
                </c:pt>
                <c:pt idx="3">
                  <c:v>VC Improvement</c:v>
                </c:pt>
                <c:pt idx="4">
                  <c:v>VC Skills</c:v>
                </c:pt>
                <c:pt idx="5">
                  <c:v>5S Workplace Organisation</c:v>
                </c:pt>
                <c:pt idx="6">
                  <c:v>Set-up Reduction</c:v>
                </c:pt>
                <c:pt idx="7">
                  <c:v>Standardised Job</c:v>
                </c:pt>
                <c:pt idx="8">
                  <c:v>7 Quality Tools</c:v>
                </c:pt>
                <c:pt idx="9">
                  <c:v>SPC</c:v>
                </c:pt>
                <c:pt idx="10">
                  <c:v>OEE</c:v>
                </c:pt>
                <c:pt idx="11">
                  <c:v>Productivity Improvement</c:v>
                </c:pt>
                <c:pt idx="12">
                  <c:v>7 Wastes Processing</c:v>
                </c:pt>
                <c:pt idx="13">
                  <c:v>7 Wastes Movement</c:v>
                </c:pt>
                <c:pt idx="14">
                  <c:v>7 Wastes Transportation</c:v>
                </c:pt>
                <c:pt idx="15">
                  <c:v>7 Wastes  Defects</c:v>
                </c:pt>
                <c:pt idx="16">
                  <c:v>7 Wastes Waiting Time</c:v>
                </c:pt>
                <c:pt idx="17">
                  <c:v>7 Wastes Inventory</c:v>
                </c:pt>
                <c:pt idx="18">
                  <c:v>7 Wastes Overproduction</c:v>
                </c:pt>
                <c:pt idx="19">
                  <c:v>Kanban</c:v>
                </c:pt>
              </c:strCache>
            </c:strRef>
          </c:cat>
          <c:val>
            <c:numRef>
              <c:f>'Diagnostic Summary Output'!$G$7:$G$26</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3-1C12-4CB0-87D9-8DF098D05811}"/>
            </c:ext>
          </c:extLst>
        </c:ser>
        <c:dLbls>
          <c:showLegendKey val="0"/>
          <c:showVal val="0"/>
          <c:showCatName val="0"/>
          <c:showSerName val="0"/>
          <c:showPercent val="0"/>
          <c:showBubbleSize val="0"/>
        </c:dLbls>
        <c:gapWidth val="40"/>
        <c:overlap val="20"/>
        <c:axId val="182764672"/>
        <c:axId val="182766208"/>
      </c:barChart>
      <c:catAx>
        <c:axId val="18276467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82766208"/>
        <c:crosses val="autoZero"/>
        <c:auto val="1"/>
        <c:lblAlgn val="ctr"/>
        <c:lblOffset val="100"/>
        <c:tickLblSkip val="1"/>
        <c:tickMarkSkip val="1"/>
        <c:noMultiLvlLbl val="0"/>
      </c:catAx>
      <c:valAx>
        <c:axId val="182766208"/>
        <c:scaling>
          <c:orientation val="minMax"/>
          <c:max val="4"/>
          <c:min val="0"/>
        </c:scaling>
        <c:delete val="0"/>
        <c:axPos val="t"/>
        <c:majorGridlines>
          <c:spPr>
            <a:ln w="3175">
              <a:no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82764672"/>
        <c:crosses val="autoZero"/>
        <c:crossBetween val="between"/>
        <c:majorUnit val="1"/>
        <c:minorUnit val="1"/>
      </c:valAx>
      <c:spPr>
        <a:gradFill flip="none" rotWithShape="1">
          <a:gsLst>
            <a:gs pos="0">
              <a:schemeClr val="bg1">
                <a:lumMod val="75000"/>
                <a:alpha val="70000"/>
              </a:schemeClr>
            </a:gs>
            <a:gs pos="50000">
              <a:schemeClr val="bg1">
                <a:lumMod val="85000"/>
                <a:alpha val="80000"/>
              </a:schemeClr>
            </a:gs>
            <a:gs pos="100000">
              <a:schemeClr val="accent1">
                <a:tint val="23500"/>
                <a:satMod val="160000"/>
              </a:schemeClr>
            </a:gs>
          </a:gsLst>
          <a:lin ang="10800000" scaled="1"/>
          <a:tileRect/>
        </a:gradFill>
        <a:ln w="12700">
          <a:solidFill>
            <a:srgbClr val="808080"/>
          </a:solidFill>
          <a:prstDash val="solid"/>
        </a:ln>
      </c:spPr>
    </c:plotArea>
    <c:legend>
      <c:legendPos val="r"/>
      <c:layout>
        <c:manualLayout>
          <c:xMode val="edge"/>
          <c:yMode val="edge"/>
          <c:x val="0.87384730236488561"/>
          <c:y val="0.47865091915280877"/>
          <c:w val="0.11602869279327394"/>
          <c:h val="0.16630144775547945"/>
        </c:manualLayout>
      </c:layout>
      <c:overlay val="0"/>
      <c:spPr>
        <a:solidFill>
          <a:srgbClr val="FFFFFF"/>
        </a:solidFill>
        <a:ln w="3175">
          <a:solidFill>
            <a:srgbClr val="000000"/>
          </a:solidFill>
          <a:prstDash val="solid"/>
        </a:ln>
      </c:spPr>
      <c:txPr>
        <a:bodyPr/>
        <a:lstStyle/>
        <a:p>
          <a:pPr>
            <a:defRPr sz="87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GB" sz="1400">
                <a:latin typeface="+mn-lt"/>
              </a:rPr>
              <a:t>Diagnostic Scoring</a:t>
            </a:r>
            <a:r>
              <a:rPr lang="en-GB" sz="1400" baseline="0">
                <a:latin typeface="+mn-lt"/>
              </a:rPr>
              <a:t> - Average vs. Target</a:t>
            </a:r>
            <a:endParaRPr lang="en-GB" sz="1400">
              <a:latin typeface="+mn-lt"/>
            </a:endParaRPr>
          </a:p>
        </c:rich>
      </c:tx>
      <c:layout>
        <c:manualLayout>
          <c:xMode val="edge"/>
          <c:yMode val="edge"/>
          <c:x val="0.19716851750433753"/>
          <c:y val="1.6427483257017753E-3"/>
        </c:manualLayout>
      </c:layout>
      <c:overlay val="0"/>
      <c:spPr>
        <a:noFill/>
        <a:ln w="25400">
          <a:noFill/>
        </a:ln>
      </c:spPr>
    </c:title>
    <c:autoTitleDeleted val="0"/>
    <c:plotArea>
      <c:layout>
        <c:manualLayout>
          <c:layoutTarget val="inner"/>
          <c:xMode val="edge"/>
          <c:yMode val="edge"/>
          <c:x val="0.34183230566133838"/>
          <c:y val="6.6150267682408295E-2"/>
          <c:w val="0.61398746438067242"/>
          <c:h val="0.92280920588006843"/>
        </c:manualLayout>
      </c:layout>
      <c:barChart>
        <c:barDir val="bar"/>
        <c:grouping val="clustered"/>
        <c:varyColors val="0"/>
        <c:ser>
          <c:idx val="5"/>
          <c:order val="0"/>
          <c:tx>
            <c:strRef>
              <c:f>'Diagnostic Summary Output'!$I$6</c:f>
              <c:strCache>
                <c:ptCount val="1"/>
                <c:pt idx="0">
                  <c:v>Target</c:v>
                </c:pt>
              </c:strCache>
            </c:strRef>
          </c:tx>
          <c:spPr>
            <a:solidFill>
              <a:schemeClr val="accent6">
                <a:lumMod val="60000"/>
                <a:lumOff val="40000"/>
              </a:schemeClr>
            </a:solidFill>
            <a:ln>
              <a:solidFill>
                <a:schemeClr val="accent6">
                  <a:lumMod val="75000"/>
                </a:schemeClr>
              </a:solidFill>
            </a:ln>
            <a:effectLst>
              <a:outerShdw blurRad="50800" dist="38100" dir="2700000" algn="tl" rotWithShape="0">
                <a:prstClr val="black">
                  <a:alpha val="40000"/>
                </a:prstClr>
              </a:outerShdw>
            </a:effectLst>
          </c:spPr>
          <c:invertIfNegative val="0"/>
          <c:cat>
            <c:strRef>
              <c:f>'Diagnostic Summary Output'!$C$7:$C$26</c:f>
              <c:strCache>
                <c:ptCount val="20"/>
                <c:pt idx="0">
                  <c:v>Production/ Service Planning</c:v>
                </c:pt>
                <c:pt idx="1">
                  <c:v>VC Delivery</c:v>
                </c:pt>
                <c:pt idx="2">
                  <c:v>VC Non Conformance</c:v>
                </c:pt>
                <c:pt idx="3">
                  <c:v>VC Improvement</c:v>
                </c:pt>
                <c:pt idx="4">
                  <c:v>VC Skills</c:v>
                </c:pt>
                <c:pt idx="5">
                  <c:v>5S Workplace Organisation</c:v>
                </c:pt>
                <c:pt idx="6">
                  <c:v>Set-up Reduction</c:v>
                </c:pt>
                <c:pt idx="7">
                  <c:v>Standardised Job</c:v>
                </c:pt>
                <c:pt idx="8">
                  <c:v>7 Quality Tools</c:v>
                </c:pt>
                <c:pt idx="9">
                  <c:v>SPC</c:v>
                </c:pt>
                <c:pt idx="10">
                  <c:v>OEE</c:v>
                </c:pt>
                <c:pt idx="11">
                  <c:v>Productivity Improvement</c:v>
                </c:pt>
                <c:pt idx="12">
                  <c:v>7 Wastes Processing</c:v>
                </c:pt>
                <c:pt idx="13">
                  <c:v>7 Wastes Movement</c:v>
                </c:pt>
                <c:pt idx="14">
                  <c:v>7 Wastes Transportation</c:v>
                </c:pt>
                <c:pt idx="15">
                  <c:v>7 Wastes  Defects</c:v>
                </c:pt>
                <c:pt idx="16">
                  <c:v>7 Wastes Waiting Time</c:v>
                </c:pt>
                <c:pt idx="17">
                  <c:v>7 Wastes Inventory</c:v>
                </c:pt>
                <c:pt idx="18">
                  <c:v>7 Wastes Overproduction</c:v>
                </c:pt>
                <c:pt idx="19">
                  <c:v>Kanban</c:v>
                </c:pt>
              </c:strCache>
            </c:strRef>
          </c:cat>
          <c:val>
            <c:numRef>
              <c:f>'Diagnostic Summary Output'!$I$7:$I$26</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2FD6-4E5A-A0F7-2F121C0D5611}"/>
            </c:ext>
          </c:extLst>
        </c:ser>
        <c:ser>
          <c:idx val="4"/>
          <c:order val="1"/>
          <c:tx>
            <c:strRef>
              <c:f>'Diagnostic Summary Output'!$H$6</c:f>
              <c:strCache>
                <c:ptCount val="1"/>
                <c:pt idx="0">
                  <c:v>Avg.</c:v>
                </c:pt>
              </c:strCache>
            </c:strRef>
          </c:tx>
          <c:spPr>
            <a:solidFill>
              <a:schemeClr val="tx2">
                <a:lumMod val="60000"/>
                <a:lumOff val="40000"/>
              </a:schemeClr>
            </a:solidFill>
            <a:ln>
              <a:solidFill>
                <a:schemeClr val="accent1">
                  <a:lumMod val="75000"/>
                </a:schemeClr>
              </a:solidFill>
            </a:ln>
            <a:effectLst>
              <a:glow rad="63500">
                <a:schemeClr val="tx2">
                  <a:lumMod val="60000"/>
                  <a:lumOff val="40000"/>
                  <a:alpha val="25000"/>
                </a:schemeClr>
              </a:glow>
              <a:outerShdw blurRad="50800" dist="38100" dir="2700000" algn="tl" rotWithShape="0">
                <a:prstClr val="black">
                  <a:alpha val="40000"/>
                </a:prstClr>
              </a:outerShdw>
              <a:softEdge rad="12700"/>
            </a:effectLst>
          </c:spPr>
          <c:invertIfNegative val="0"/>
          <c:cat>
            <c:strRef>
              <c:f>'Diagnostic Summary Output'!$C$7:$C$26</c:f>
              <c:strCache>
                <c:ptCount val="20"/>
                <c:pt idx="0">
                  <c:v>Production/ Service Planning</c:v>
                </c:pt>
                <c:pt idx="1">
                  <c:v>VC Delivery</c:v>
                </c:pt>
                <c:pt idx="2">
                  <c:v>VC Non Conformance</c:v>
                </c:pt>
                <c:pt idx="3">
                  <c:v>VC Improvement</c:v>
                </c:pt>
                <c:pt idx="4">
                  <c:v>VC Skills</c:v>
                </c:pt>
                <c:pt idx="5">
                  <c:v>5S Workplace Organisation</c:v>
                </c:pt>
                <c:pt idx="6">
                  <c:v>Set-up Reduction</c:v>
                </c:pt>
                <c:pt idx="7">
                  <c:v>Standardised Job</c:v>
                </c:pt>
                <c:pt idx="8">
                  <c:v>7 Quality Tools</c:v>
                </c:pt>
                <c:pt idx="9">
                  <c:v>SPC</c:v>
                </c:pt>
                <c:pt idx="10">
                  <c:v>OEE</c:v>
                </c:pt>
                <c:pt idx="11">
                  <c:v>Productivity Improvement</c:v>
                </c:pt>
                <c:pt idx="12">
                  <c:v>7 Wastes Processing</c:v>
                </c:pt>
                <c:pt idx="13">
                  <c:v>7 Wastes Movement</c:v>
                </c:pt>
                <c:pt idx="14">
                  <c:v>7 Wastes Transportation</c:v>
                </c:pt>
                <c:pt idx="15">
                  <c:v>7 Wastes  Defects</c:v>
                </c:pt>
                <c:pt idx="16">
                  <c:v>7 Wastes Waiting Time</c:v>
                </c:pt>
                <c:pt idx="17">
                  <c:v>7 Wastes Inventory</c:v>
                </c:pt>
                <c:pt idx="18">
                  <c:v>7 Wastes Overproduction</c:v>
                </c:pt>
                <c:pt idx="19">
                  <c:v>Kanban</c:v>
                </c:pt>
              </c:strCache>
            </c:strRef>
          </c:cat>
          <c:val>
            <c:numRef>
              <c:f>'Diagnostic Summary Output'!$H$7:$H$26</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2FD6-4E5A-A0F7-2F121C0D5611}"/>
            </c:ext>
          </c:extLst>
        </c:ser>
        <c:dLbls>
          <c:showLegendKey val="0"/>
          <c:showVal val="0"/>
          <c:showCatName val="0"/>
          <c:showSerName val="0"/>
          <c:showPercent val="0"/>
          <c:showBubbleSize val="0"/>
        </c:dLbls>
        <c:gapWidth val="40"/>
        <c:overlap val="70"/>
        <c:axId val="184749440"/>
        <c:axId val="184784000"/>
      </c:barChart>
      <c:catAx>
        <c:axId val="18474944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84784000"/>
        <c:crosses val="autoZero"/>
        <c:auto val="1"/>
        <c:lblAlgn val="ctr"/>
        <c:lblOffset val="100"/>
        <c:tickLblSkip val="1"/>
        <c:tickMarkSkip val="1"/>
        <c:noMultiLvlLbl val="0"/>
      </c:catAx>
      <c:valAx>
        <c:axId val="184784000"/>
        <c:scaling>
          <c:orientation val="minMax"/>
          <c:max val="4"/>
          <c:min val="0"/>
        </c:scaling>
        <c:delete val="0"/>
        <c:axPos val="t"/>
        <c:majorGridlines>
          <c:spPr>
            <a:ln w="3175">
              <a:no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84749440"/>
        <c:crosses val="autoZero"/>
        <c:crossBetween val="between"/>
        <c:majorUnit val="1"/>
        <c:minorUnit val="1"/>
      </c:valAx>
      <c:spPr>
        <a:gradFill>
          <a:gsLst>
            <a:gs pos="0">
              <a:schemeClr val="bg1">
                <a:lumMod val="75000"/>
                <a:alpha val="70000"/>
              </a:schemeClr>
            </a:gs>
            <a:gs pos="50000">
              <a:schemeClr val="bg1">
                <a:lumMod val="85000"/>
                <a:alpha val="80000"/>
              </a:schemeClr>
            </a:gs>
            <a:gs pos="100000">
              <a:schemeClr val="accent1">
                <a:tint val="23500"/>
                <a:satMod val="160000"/>
              </a:schemeClr>
            </a:gs>
          </a:gsLst>
          <a:lin ang="10800000" scaled="1"/>
        </a:gradFill>
        <a:ln w="12700">
          <a:solidFill>
            <a:srgbClr val="808080"/>
          </a:solidFill>
          <a:prstDash val="solid"/>
        </a:ln>
      </c:spPr>
    </c:plotArea>
    <c:legend>
      <c:legendPos val="r"/>
      <c:layout>
        <c:manualLayout>
          <c:xMode val="edge"/>
          <c:yMode val="edge"/>
          <c:x val="0.85776842319531976"/>
          <c:y val="0.53469401610178047"/>
          <c:w val="0.13564559723219688"/>
          <c:h val="8.9549300688668426E-2"/>
        </c:manualLayout>
      </c:layout>
      <c:overlay val="0"/>
      <c:spPr>
        <a:solidFill>
          <a:srgbClr val="FFFFFF"/>
        </a:solidFill>
        <a:ln w="3175">
          <a:solidFill>
            <a:srgbClr val="000000"/>
          </a:solidFill>
          <a:prstDash val="solid"/>
        </a:ln>
      </c:spPr>
      <c:txPr>
        <a:bodyPr/>
        <a:lstStyle/>
        <a:p>
          <a:pPr>
            <a:defRPr sz="8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GB" sz="1400">
                <a:latin typeface="+mn-lt"/>
              </a:rPr>
              <a:t>Management Commitment Scoring</a:t>
            </a:r>
          </a:p>
        </c:rich>
      </c:tx>
      <c:layout>
        <c:manualLayout>
          <c:xMode val="edge"/>
          <c:yMode val="edge"/>
          <c:x val="0.25841919760029997"/>
          <c:y val="2.9480314960629917E-3"/>
        </c:manualLayout>
      </c:layout>
      <c:overlay val="0"/>
      <c:spPr>
        <a:noFill/>
        <a:ln w="25400">
          <a:noFill/>
        </a:ln>
      </c:spPr>
    </c:title>
    <c:autoTitleDeleted val="0"/>
    <c:plotArea>
      <c:layout>
        <c:manualLayout>
          <c:layoutTarget val="inner"/>
          <c:xMode val="edge"/>
          <c:yMode val="edge"/>
          <c:x val="0.26853203265540793"/>
          <c:y val="0.14198854682433867"/>
          <c:w val="0.69913917624818245"/>
          <c:h val="0.82950911136107985"/>
        </c:manualLayout>
      </c:layout>
      <c:barChart>
        <c:barDir val="bar"/>
        <c:grouping val="clustered"/>
        <c:varyColors val="0"/>
        <c:ser>
          <c:idx val="0"/>
          <c:order val="0"/>
          <c:tx>
            <c:strRef>
              <c:f>'Man Comm Summary Output'!$E$42</c:f>
              <c:strCache>
                <c:ptCount val="1"/>
                <c:pt idx="0">
                  <c:v>Target</c:v>
                </c:pt>
              </c:strCache>
            </c:strRef>
          </c:tx>
          <c:spPr>
            <a:solidFill>
              <a:schemeClr val="accent6">
                <a:lumMod val="60000"/>
                <a:lumOff val="40000"/>
              </a:schemeClr>
            </a:solidFill>
            <a:ln>
              <a:solidFill>
                <a:schemeClr val="accent6">
                  <a:lumMod val="75000"/>
                </a:schemeClr>
              </a:solidFill>
            </a:ln>
          </c:spPr>
          <c:invertIfNegative val="0"/>
          <c:dPt>
            <c:idx val="3"/>
            <c:invertIfNegative val="0"/>
            <c:bubble3D val="0"/>
            <c:spPr>
              <a:solidFill>
                <a:schemeClr val="accent6">
                  <a:lumMod val="75000"/>
                </a:schemeClr>
              </a:solidFill>
              <a:ln>
                <a:solidFill>
                  <a:schemeClr val="accent6">
                    <a:lumMod val="75000"/>
                  </a:schemeClr>
                </a:solidFill>
              </a:ln>
            </c:spPr>
            <c:extLst>
              <c:ext xmlns:c16="http://schemas.microsoft.com/office/drawing/2014/chart" uri="{C3380CC4-5D6E-409C-BE32-E72D297353CC}">
                <c16:uniqueId val="{00000001-7D8F-4857-AE76-0D11B62D2A03}"/>
              </c:ext>
            </c:extLst>
          </c:dPt>
          <c:dPt>
            <c:idx val="6"/>
            <c:invertIfNegative val="0"/>
            <c:bubble3D val="0"/>
            <c:spPr>
              <a:solidFill>
                <a:schemeClr val="accent6">
                  <a:lumMod val="75000"/>
                </a:schemeClr>
              </a:solidFill>
              <a:ln>
                <a:solidFill>
                  <a:schemeClr val="accent6">
                    <a:lumMod val="75000"/>
                  </a:schemeClr>
                </a:solidFill>
              </a:ln>
            </c:spPr>
            <c:extLst>
              <c:ext xmlns:c16="http://schemas.microsoft.com/office/drawing/2014/chart" uri="{C3380CC4-5D6E-409C-BE32-E72D297353CC}">
                <c16:uniqueId val="{00000003-7D8F-4857-AE76-0D11B62D2A03}"/>
              </c:ext>
            </c:extLst>
          </c:dPt>
          <c:cat>
            <c:strRef>
              <c:f>'Man Comm Summary Output'!$D$59:$D$65</c:f>
              <c:strCache>
                <c:ptCount val="7"/>
                <c:pt idx="0">
                  <c:v>Approach</c:v>
                </c:pt>
                <c:pt idx="1">
                  <c:v>Deployment</c:v>
                </c:pt>
                <c:pt idx="2">
                  <c:v>Assessment &amp; Refinement</c:v>
                </c:pt>
                <c:pt idx="3">
                  <c:v>Overall Enablers Score</c:v>
                </c:pt>
                <c:pt idx="4">
                  <c:v>Relevance and Usability</c:v>
                </c:pt>
                <c:pt idx="5">
                  <c:v>Performance</c:v>
                </c:pt>
                <c:pt idx="6">
                  <c:v>Overall Results Score</c:v>
                </c:pt>
              </c:strCache>
            </c:strRef>
          </c:cat>
          <c:val>
            <c:numRef>
              <c:f>'Man Comm Summary Output'!$F$59:$F$65</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7D8F-4857-AE76-0D11B62D2A03}"/>
            </c:ext>
          </c:extLst>
        </c:ser>
        <c:ser>
          <c:idx val="4"/>
          <c:order val="1"/>
          <c:tx>
            <c:strRef>
              <c:f>'Man Comm Summary Output'!$D$42</c:f>
              <c:strCache>
                <c:ptCount val="1"/>
                <c:pt idx="0">
                  <c:v>Score</c:v>
                </c:pt>
              </c:strCache>
            </c:strRef>
          </c:tx>
          <c:spPr>
            <a:solidFill>
              <a:schemeClr val="tx2">
                <a:lumMod val="60000"/>
                <a:lumOff val="40000"/>
              </a:schemeClr>
            </a:solidFill>
            <a:ln>
              <a:solidFill>
                <a:schemeClr val="accent1">
                  <a:lumMod val="75000"/>
                </a:schemeClr>
              </a:solidFill>
            </a:ln>
            <a:effectLst>
              <a:outerShdw blurRad="50800" dist="38100" dir="2700000" algn="tl" rotWithShape="0">
                <a:prstClr val="black">
                  <a:alpha val="40000"/>
                </a:prstClr>
              </a:outerShdw>
              <a:softEdge rad="12700"/>
            </a:effectLst>
          </c:spPr>
          <c:invertIfNegative val="0"/>
          <c:dPt>
            <c:idx val="3"/>
            <c:invertIfNegative val="0"/>
            <c:bubble3D val="0"/>
            <c:spPr>
              <a:solidFill>
                <a:schemeClr val="tx2">
                  <a:lumMod val="75000"/>
                </a:schemeClr>
              </a:solidFill>
              <a:ln>
                <a:solidFill>
                  <a:schemeClr val="accent1">
                    <a:lumMod val="75000"/>
                  </a:schemeClr>
                </a:solidFill>
              </a:ln>
              <a:effectLst>
                <a:outerShdw blurRad="50800" dist="38100" dir="2700000" algn="tl" rotWithShape="0">
                  <a:prstClr val="black">
                    <a:alpha val="40000"/>
                  </a:prstClr>
                </a:outerShdw>
                <a:softEdge rad="12700"/>
              </a:effectLst>
            </c:spPr>
            <c:extLst>
              <c:ext xmlns:c16="http://schemas.microsoft.com/office/drawing/2014/chart" uri="{C3380CC4-5D6E-409C-BE32-E72D297353CC}">
                <c16:uniqueId val="{00000006-7D8F-4857-AE76-0D11B62D2A03}"/>
              </c:ext>
            </c:extLst>
          </c:dPt>
          <c:dPt>
            <c:idx val="6"/>
            <c:invertIfNegative val="0"/>
            <c:bubble3D val="0"/>
            <c:spPr>
              <a:solidFill>
                <a:schemeClr val="tx2">
                  <a:lumMod val="75000"/>
                </a:schemeClr>
              </a:solidFill>
              <a:ln>
                <a:solidFill>
                  <a:schemeClr val="accent1">
                    <a:lumMod val="75000"/>
                  </a:schemeClr>
                </a:solidFill>
              </a:ln>
              <a:effectLst>
                <a:outerShdw blurRad="50800" dist="38100" dir="2700000" algn="tl" rotWithShape="0">
                  <a:prstClr val="black">
                    <a:alpha val="40000"/>
                  </a:prstClr>
                </a:outerShdw>
                <a:softEdge rad="12700"/>
              </a:effectLst>
            </c:spPr>
            <c:extLst>
              <c:ext xmlns:c16="http://schemas.microsoft.com/office/drawing/2014/chart" uri="{C3380CC4-5D6E-409C-BE32-E72D297353CC}">
                <c16:uniqueId val="{00000008-7D8F-4857-AE76-0D11B62D2A03}"/>
              </c:ext>
            </c:extLst>
          </c:dPt>
          <c:cat>
            <c:strRef>
              <c:f>'Man Comm Summary Output'!$D$59:$D$65</c:f>
              <c:strCache>
                <c:ptCount val="7"/>
                <c:pt idx="0">
                  <c:v>Approach</c:v>
                </c:pt>
                <c:pt idx="1">
                  <c:v>Deployment</c:v>
                </c:pt>
                <c:pt idx="2">
                  <c:v>Assessment &amp; Refinement</c:v>
                </c:pt>
                <c:pt idx="3">
                  <c:v>Overall Enablers Score</c:v>
                </c:pt>
                <c:pt idx="4">
                  <c:v>Relevance and Usability</c:v>
                </c:pt>
                <c:pt idx="5">
                  <c:v>Performance</c:v>
                </c:pt>
                <c:pt idx="6">
                  <c:v>Overall Results Score</c:v>
                </c:pt>
              </c:strCache>
            </c:strRef>
          </c:cat>
          <c:val>
            <c:numRef>
              <c:f>'Man Comm Summary Output'!$E$59:$E$65</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9-7D8F-4857-AE76-0D11B62D2A03}"/>
            </c:ext>
          </c:extLst>
        </c:ser>
        <c:dLbls>
          <c:showLegendKey val="0"/>
          <c:showVal val="0"/>
          <c:showCatName val="0"/>
          <c:showSerName val="0"/>
          <c:showPercent val="0"/>
          <c:showBubbleSize val="0"/>
        </c:dLbls>
        <c:gapWidth val="40"/>
        <c:overlap val="70"/>
        <c:axId val="185888768"/>
        <c:axId val="185890304"/>
      </c:barChart>
      <c:catAx>
        <c:axId val="18588876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nchor="ctr" anchorCtr="0"/>
          <a:lstStyle/>
          <a:p>
            <a:pPr>
              <a:defRPr sz="900" b="0" i="0" u="none" strike="noStrike" baseline="0">
                <a:solidFill>
                  <a:srgbClr val="000000"/>
                </a:solidFill>
                <a:latin typeface="Arial"/>
                <a:ea typeface="Arial"/>
                <a:cs typeface="Arial"/>
              </a:defRPr>
            </a:pPr>
            <a:endParaRPr lang="en-US"/>
          </a:p>
        </c:txPr>
        <c:crossAx val="185890304"/>
        <c:crosses val="autoZero"/>
        <c:auto val="1"/>
        <c:lblAlgn val="ctr"/>
        <c:lblOffset val="100"/>
        <c:tickLblSkip val="1"/>
        <c:tickMarkSkip val="1"/>
        <c:noMultiLvlLbl val="0"/>
      </c:catAx>
      <c:valAx>
        <c:axId val="185890304"/>
        <c:scaling>
          <c:orientation val="minMax"/>
          <c:max val="100"/>
          <c:min val="0"/>
        </c:scaling>
        <c:delete val="0"/>
        <c:axPos val="t"/>
        <c:majorGridlines>
          <c:spPr>
            <a:ln w="3175">
              <a:no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85888768"/>
        <c:crosses val="autoZero"/>
        <c:crossBetween val="between"/>
      </c:valAx>
      <c:spPr>
        <a:gradFill>
          <a:gsLst>
            <a:gs pos="0">
              <a:schemeClr val="bg1">
                <a:lumMod val="75000"/>
                <a:alpha val="70000"/>
              </a:schemeClr>
            </a:gs>
            <a:gs pos="50000">
              <a:schemeClr val="bg1">
                <a:lumMod val="85000"/>
                <a:alpha val="80000"/>
              </a:schemeClr>
            </a:gs>
            <a:gs pos="100000">
              <a:schemeClr val="accent1">
                <a:tint val="23500"/>
                <a:satMod val="160000"/>
              </a:schemeClr>
            </a:gs>
          </a:gsLst>
          <a:lin ang="10800000" scaled="1"/>
        </a:gradFill>
        <a:ln w="12700">
          <a:solidFill>
            <a:srgbClr val="808080"/>
          </a:solidFill>
          <a:prstDash val="solid"/>
        </a:ln>
      </c:spPr>
    </c:plotArea>
    <c:legend>
      <c:legendPos val="r"/>
      <c:overlay val="1"/>
      <c:spPr>
        <a:solidFill>
          <a:schemeClr val="bg1"/>
        </a:solidFill>
        <a:ln>
          <a:solidFill>
            <a:schemeClr val="tx1"/>
          </a:solidFill>
        </a:ln>
      </c:sp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GB" sz="1400">
                <a:latin typeface="+mn-lt"/>
              </a:rPr>
              <a:t>Diagnostic </a:t>
            </a:r>
          </a:p>
          <a:p>
            <a:pPr>
              <a:defRPr sz="1400" b="1" i="0" u="none" strike="noStrike" baseline="0">
                <a:solidFill>
                  <a:srgbClr val="000000"/>
                </a:solidFill>
                <a:latin typeface="+mn-lt"/>
                <a:ea typeface="Arial"/>
                <a:cs typeface="Arial"/>
              </a:defRPr>
            </a:pPr>
            <a:r>
              <a:rPr lang="en-GB" sz="1400">
                <a:latin typeface="+mn-lt"/>
              </a:rPr>
              <a:t>Scoring </a:t>
            </a:r>
          </a:p>
          <a:p>
            <a:pPr>
              <a:defRPr sz="1400" b="1" i="0" u="none" strike="noStrike" baseline="0">
                <a:solidFill>
                  <a:srgbClr val="000000"/>
                </a:solidFill>
                <a:latin typeface="+mn-lt"/>
                <a:ea typeface="Arial"/>
                <a:cs typeface="Arial"/>
              </a:defRPr>
            </a:pPr>
            <a:r>
              <a:rPr lang="en-GB" sz="1400">
                <a:latin typeface="+mn-lt"/>
              </a:rPr>
              <a:t>(By Cell)</a:t>
            </a:r>
          </a:p>
        </c:rich>
      </c:tx>
      <c:layout>
        <c:manualLayout>
          <c:xMode val="edge"/>
          <c:yMode val="edge"/>
          <c:x val="0.85719557135055424"/>
          <c:y val="0.10923117231400281"/>
        </c:manualLayout>
      </c:layout>
      <c:overlay val="0"/>
      <c:spPr>
        <a:noFill/>
        <a:ln w="25400">
          <a:noFill/>
        </a:ln>
      </c:spPr>
    </c:title>
    <c:autoTitleDeleted val="0"/>
    <c:plotArea>
      <c:layout>
        <c:manualLayout>
          <c:layoutTarget val="inner"/>
          <c:xMode val="edge"/>
          <c:yMode val="edge"/>
          <c:x val="0.22108769432867392"/>
          <c:y val="6.1857308291757E-2"/>
          <c:w val="0.60934741804251058"/>
          <c:h val="0.92201238249188067"/>
        </c:manualLayout>
      </c:layout>
      <c:barChart>
        <c:barDir val="bar"/>
        <c:grouping val="clustered"/>
        <c:varyColors val="0"/>
        <c:ser>
          <c:idx val="0"/>
          <c:order val="0"/>
          <c:tx>
            <c:strRef>
              <c:f>'Feedback Presentation Output'!$D$6</c:f>
              <c:strCache>
                <c:ptCount val="1"/>
                <c:pt idx="0">
                  <c:v>Cell 1</c:v>
                </c:pt>
              </c:strCache>
            </c:strRef>
          </c:tx>
          <c:spPr>
            <a:solidFill>
              <a:srgbClr val="CCFFFF"/>
            </a:solidFill>
            <a:ln w="12700">
              <a:solidFill>
                <a:schemeClr val="accent3">
                  <a:lumMod val="75000"/>
                </a:schemeClr>
              </a:solidFill>
              <a:prstDash val="solid"/>
            </a:ln>
            <a:effectLst>
              <a:glow rad="50800">
                <a:schemeClr val="tx2">
                  <a:lumMod val="40000"/>
                  <a:lumOff val="60000"/>
                  <a:alpha val="28000"/>
                </a:schemeClr>
              </a:glow>
              <a:outerShdw blurRad="50800" dist="38100" dir="2700000" algn="tl" rotWithShape="0">
                <a:prstClr val="black">
                  <a:alpha val="40000"/>
                </a:prstClr>
              </a:outerShdw>
              <a:softEdge rad="12700"/>
            </a:effectLst>
          </c:spPr>
          <c:invertIfNegative val="0"/>
          <c:cat>
            <c:strRef>
              <c:f>'Feedback Presentation Output'!$C$7:$C$26</c:f>
              <c:strCache>
                <c:ptCount val="20"/>
                <c:pt idx="0">
                  <c:v>Production/ Service Planning</c:v>
                </c:pt>
                <c:pt idx="1">
                  <c:v>VC Delivery</c:v>
                </c:pt>
                <c:pt idx="2">
                  <c:v>VC Non Conformance</c:v>
                </c:pt>
                <c:pt idx="3">
                  <c:v>VC Improvement</c:v>
                </c:pt>
                <c:pt idx="4">
                  <c:v>VC Skills</c:v>
                </c:pt>
                <c:pt idx="5">
                  <c:v>5S Workplace Organisation</c:v>
                </c:pt>
                <c:pt idx="6">
                  <c:v>Set-up Reduction</c:v>
                </c:pt>
                <c:pt idx="7">
                  <c:v>Standardised Job</c:v>
                </c:pt>
                <c:pt idx="8">
                  <c:v>7 Quality Tools</c:v>
                </c:pt>
                <c:pt idx="9">
                  <c:v>SPC</c:v>
                </c:pt>
                <c:pt idx="10">
                  <c:v>OEE</c:v>
                </c:pt>
                <c:pt idx="11">
                  <c:v>Productivity Improvement</c:v>
                </c:pt>
                <c:pt idx="12">
                  <c:v>7 Wastes Processing</c:v>
                </c:pt>
                <c:pt idx="13">
                  <c:v>7 Wastes Movement</c:v>
                </c:pt>
                <c:pt idx="14">
                  <c:v>7 Wastes Transportation</c:v>
                </c:pt>
                <c:pt idx="15">
                  <c:v>7 Wastes  Defects</c:v>
                </c:pt>
                <c:pt idx="16">
                  <c:v>7 Wastes Waiting Time</c:v>
                </c:pt>
                <c:pt idx="17">
                  <c:v>7 Wastes Inventory</c:v>
                </c:pt>
                <c:pt idx="18">
                  <c:v>7 Wastes Overproduction</c:v>
                </c:pt>
                <c:pt idx="19">
                  <c:v>Kanban</c:v>
                </c:pt>
              </c:strCache>
            </c:strRef>
          </c:cat>
          <c:val>
            <c:numRef>
              <c:f>'Feedback Presentation Output'!$D$7:$D$26</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996F-4A5D-8A39-4098CB6416A0}"/>
            </c:ext>
          </c:extLst>
        </c:ser>
        <c:ser>
          <c:idx val="2"/>
          <c:order val="1"/>
          <c:tx>
            <c:strRef>
              <c:f>'Feedback Presentation Output'!$F$6</c:f>
              <c:strCache>
                <c:ptCount val="1"/>
                <c:pt idx="0">
                  <c:v>Cell 3</c:v>
                </c:pt>
              </c:strCache>
            </c:strRef>
          </c:tx>
          <c:spPr>
            <a:solidFill>
              <a:srgbClr val="CC99FF"/>
            </a:solidFill>
            <a:ln w="12700">
              <a:solidFill>
                <a:schemeClr val="accent4">
                  <a:lumMod val="75000"/>
                </a:schemeClr>
              </a:solidFill>
              <a:prstDash val="solid"/>
            </a:ln>
          </c:spPr>
          <c:invertIfNegative val="0"/>
          <c:cat>
            <c:strRef>
              <c:f>'Feedback Presentation Output'!$C$7:$C$26</c:f>
              <c:strCache>
                <c:ptCount val="20"/>
                <c:pt idx="0">
                  <c:v>Production/ Service Planning</c:v>
                </c:pt>
                <c:pt idx="1">
                  <c:v>VC Delivery</c:v>
                </c:pt>
                <c:pt idx="2">
                  <c:v>VC Non Conformance</c:v>
                </c:pt>
                <c:pt idx="3">
                  <c:v>VC Improvement</c:v>
                </c:pt>
                <c:pt idx="4">
                  <c:v>VC Skills</c:v>
                </c:pt>
                <c:pt idx="5">
                  <c:v>5S Workplace Organisation</c:v>
                </c:pt>
                <c:pt idx="6">
                  <c:v>Set-up Reduction</c:v>
                </c:pt>
                <c:pt idx="7">
                  <c:v>Standardised Job</c:v>
                </c:pt>
                <c:pt idx="8">
                  <c:v>7 Quality Tools</c:v>
                </c:pt>
                <c:pt idx="9">
                  <c:v>SPC</c:v>
                </c:pt>
                <c:pt idx="10">
                  <c:v>OEE</c:v>
                </c:pt>
                <c:pt idx="11">
                  <c:v>Productivity Improvement</c:v>
                </c:pt>
                <c:pt idx="12">
                  <c:v>7 Wastes Processing</c:v>
                </c:pt>
                <c:pt idx="13">
                  <c:v>7 Wastes Movement</c:v>
                </c:pt>
                <c:pt idx="14">
                  <c:v>7 Wastes Transportation</c:v>
                </c:pt>
                <c:pt idx="15">
                  <c:v>7 Wastes  Defects</c:v>
                </c:pt>
                <c:pt idx="16">
                  <c:v>7 Wastes Waiting Time</c:v>
                </c:pt>
                <c:pt idx="17">
                  <c:v>7 Wastes Inventory</c:v>
                </c:pt>
                <c:pt idx="18">
                  <c:v>7 Wastes Overproduction</c:v>
                </c:pt>
                <c:pt idx="19">
                  <c:v>Kanban</c:v>
                </c:pt>
              </c:strCache>
            </c:strRef>
          </c:cat>
          <c:val>
            <c:numRef>
              <c:f>'Feedback Presentation Output'!$F$7:$F$26</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996F-4A5D-8A39-4098CB6416A0}"/>
            </c:ext>
          </c:extLst>
        </c:ser>
        <c:ser>
          <c:idx val="1"/>
          <c:order val="2"/>
          <c:tx>
            <c:strRef>
              <c:f>'Feedback Presentation Output'!$E$6</c:f>
              <c:strCache>
                <c:ptCount val="1"/>
                <c:pt idx="0">
                  <c:v>Cell 2</c:v>
                </c:pt>
              </c:strCache>
            </c:strRef>
          </c:tx>
          <c:spPr>
            <a:solidFill>
              <a:srgbClr val="FFFF99"/>
            </a:solidFill>
            <a:ln w="12700">
              <a:solidFill>
                <a:schemeClr val="bg2">
                  <a:lumMod val="50000"/>
                </a:schemeClr>
              </a:solidFill>
              <a:prstDash val="solid"/>
            </a:ln>
          </c:spPr>
          <c:invertIfNegative val="0"/>
          <c:cat>
            <c:strRef>
              <c:f>'Feedback Presentation Output'!$C$7:$C$26</c:f>
              <c:strCache>
                <c:ptCount val="20"/>
                <c:pt idx="0">
                  <c:v>Production/ Service Planning</c:v>
                </c:pt>
                <c:pt idx="1">
                  <c:v>VC Delivery</c:v>
                </c:pt>
                <c:pt idx="2">
                  <c:v>VC Non Conformance</c:v>
                </c:pt>
                <c:pt idx="3">
                  <c:v>VC Improvement</c:v>
                </c:pt>
                <c:pt idx="4">
                  <c:v>VC Skills</c:v>
                </c:pt>
                <c:pt idx="5">
                  <c:v>5S Workplace Organisation</c:v>
                </c:pt>
                <c:pt idx="6">
                  <c:v>Set-up Reduction</c:v>
                </c:pt>
                <c:pt idx="7">
                  <c:v>Standardised Job</c:v>
                </c:pt>
                <c:pt idx="8">
                  <c:v>7 Quality Tools</c:v>
                </c:pt>
                <c:pt idx="9">
                  <c:v>SPC</c:v>
                </c:pt>
                <c:pt idx="10">
                  <c:v>OEE</c:v>
                </c:pt>
                <c:pt idx="11">
                  <c:v>Productivity Improvement</c:v>
                </c:pt>
                <c:pt idx="12">
                  <c:v>7 Wastes Processing</c:v>
                </c:pt>
                <c:pt idx="13">
                  <c:v>7 Wastes Movement</c:v>
                </c:pt>
                <c:pt idx="14">
                  <c:v>7 Wastes Transportation</c:v>
                </c:pt>
                <c:pt idx="15">
                  <c:v>7 Wastes  Defects</c:v>
                </c:pt>
                <c:pt idx="16">
                  <c:v>7 Wastes Waiting Time</c:v>
                </c:pt>
                <c:pt idx="17">
                  <c:v>7 Wastes Inventory</c:v>
                </c:pt>
                <c:pt idx="18">
                  <c:v>7 Wastes Overproduction</c:v>
                </c:pt>
                <c:pt idx="19">
                  <c:v>Kanban</c:v>
                </c:pt>
              </c:strCache>
            </c:strRef>
          </c:cat>
          <c:val>
            <c:numRef>
              <c:f>'Feedback Presentation Output'!$E$7:$E$26</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2-996F-4A5D-8A39-4098CB6416A0}"/>
            </c:ext>
          </c:extLst>
        </c:ser>
        <c:ser>
          <c:idx val="3"/>
          <c:order val="3"/>
          <c:tx>
            <c:strRef>
              <c:f>'Feedback Presentation Output'!$G$6</c:f>
              <c:strCache>
                <c:ptCount val="1"/>
                <c:pt idx="0">
                  <c:v>Cell 4</c:v>
                </c:pt>
              </c:strCache>
            </c:strRef>
          </c:tx>
          <c:spPr>
            <a:solidFill>
              <a:schemeClr val="accent2">
                <a:lumMod val="60000"/>
                <a:lumOff val="40000"/>
              </a:schemeClr>
            </a:solidFill>
            <a:ln>
              <a:solidFill>
                <a:schemeClr val="accent2">
                  <a:lumMod val="75000"/>
                </a:schemeClr>
              </a:solidFill>
            </a:ln>
          </c:spPr>
          <c:invertIfNegative val="0"/>
          <c:cat>
            <c:strRef>
              <c:f>'Feedback Presentation Output'!$C$7:$C$26</c:f>
              <c:strCache>
                <c:ptCount val="20"/>
                <c:pt idx="0">
                  <c:v>Production/ Service Planning</c:v>
                </c:pt>
                <c:pt idx="1">
                  <c:v>VC Delivery</c:v>
                </c:pt>
                <c:pt idx="2">
                  <c:v>VC Non Conformance</c:v>
                </c:pt>
                <c:pt idx="3">
                  <c:v>VC Improvement</c:v>
                </c:pt>
                <c:pt idx="4">
                  <c:v>VC Skills</c:v>
                </c:pt>
                <c:pt idx="5">
                  <c:v>5S Workplace Organisation</c:v>
                </c:pt>
                <c:pt idx="6">
                  <c:v>Set-up Reduction</c:v>
                </c:pt>
                <c:pt idx="7">
                  <c:v>Standardised Job</c:v>
                </c:pt>
                <c:pt idx="8">
                  <c:v>7 Quality Tools</c:v>
                </c:pt>
                <c:pt idx="9">
                  <c:v>SPC</c:v>
                </c:pt>
                <c:pt idx="10">
                  <c:v>OEE</c:v>
                </c:pt>
                <c:pt idx="11">
                  <c:v>Productivity Improvement</c:v>
                </c:pt>
                <c:pt idx="12">
                  <c:v>7 Wastes Processing</c:v>
                </c:pt>
                <c:pt idx="13">
                  <c:v>7 Wastes Movement</c:v>
                </c:pt>
                <c:pt idx="14">
                  <c:v>7 Wastes Transportation</c:v>
                </c:pt>
                <c:pt idx="15">
                  <c:v>7 Wastes  Defects</c:v>
                </c:pt>
                <c:pt idx="16">
                  <c:v>7 Wastes Waiting Time</c:v>
                </c:pt>
                <c:pt idx="17">
                  <c:v>7 Wastes Inventory</c:v>
                </c:pt>
                <c:pt idx="18">
                  <c:v>7 Wastes Overproduction</c:v>
                </c:pt>
                <c:pt idx="19">
                  <c:v>Kanban</c:v>
                </c:pt>
              </c:strCache>
            </c:strRef>
          </c:cat>
          <c:val>
            <c:numRef>
              <c:f>'Feedback Presentation Output'!$G$7:$G$26</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3-996F-4A5D-8A39-4098CB6416A0}"/>
            </c:ext>
          </c:extLst>
        </c:ser>
        <c:dLbls>
          <c:showLegendKey val="0"/>
          <c:showVal val="0"/>
          <c:showCatName val="0"/>
          <c:showSerName val="0"/>
          <c:showPercent val="0"/>
          <c:showBubbleSize val="0"/>
        </c:dLbls>
        <c:gapWidth val="40"/>
        <c:overlap val="20"/>
        <c:axId val="186029952"/>
        <c:axId val="186031488"/>
      </c:barChart>
      <c:catAx>
        <c:axId val="1860299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86031488"/>
        <c:crosses val="autoZero"/>
        <c:auto val="1"/>
        <c:lblAlgn val="ctr"/>
        <c:lblOffset val="100"/>
        <c:tickLblSkip val="1"/>
        <c:tickMarkSkip val="1"/>
        <c:noMultiLvlLbl val="0"/>
      </c:catAx>
      <c:valAx>
        <c:axId val="186031488"/>
        <c:scaling>
          <c:orientation val="minMax"/>
          <c:max val="4"/>
          <c:min val="0"/>
        </c:scaling>
        <c:delete val="0"/>
        <c:axPos val="t"/>
        <c:majorGridlines>
          <c:spPr>
            <a:ln w="3175">
              <a:no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86029952"/>
        <c:crosses val="autoZero"/>
        <c:crossBetween val="between"/>
        <c:majorUnit val="1"/>
        <c:minorUnit val="1"/>
      </c:valAx>
      <c:spPr>
        <a:gradFill flip="none" rotWithShape="1">
          <a:gsLst>
            <a:gs pos="0">
              <a:schemeClr val="bg1">
                <a:lumMod val="75000"/>
                <a:alpha val="70000"/>
              </a:schemeClr>
            </a:gs>
            <a:gs pos="50000">
              <a:schemeClr val="bg1">
                <a:lumMod val="85000"/>
                <a:alpha val="80000"/>
              </a:schemeClr>
            </a:gs>
            <a:gs pos="100000">
              <a:schemeClr val="accent1">
                <a:tint val="23500"/>
                <a:satMod val="160000"/>
              </a:schemeClr>
            </a:gs>
          </a:gsLst>
          <a:lin ang="10800000" scaled="1"/>
          <a:tileRect/>
        </a:gradFill>
        <a:ln w="12700">
          <a:solidFill>
            <a:srgbClr val="808080"/>
          </a:solidFill>
          <a:prstDash val="solid"/>
        </a:ln>
      </c:spPr>
    </c:plotArea>
    <c:legend>
      <c:legendPos val="r"/>
      <c:layout>
        <c:manualLayout>
          <c:xMode val="edge"/>
          <c:yMode val="edge"/>
          <c:x val="0.85301938060823979"/>
          <c:y val="0.30775449028328894"/>
          <c:w val="0.11602869279327394"/>
          <c:h val="0.16630144775547945"/>
        </c:manualLayout>
      </c:layout>
      <c:overlay val="0"/>
      <c:spPr>
        <a:solidFill>
          <a:srgbClr val="FFFFFF"/>
        </a:solidFill>
        <a:ln w="3175">
          <a:solidFill>
            <a:srgbClr val="000000"/>
          </a:solidFill>
          <a:prstDash val="solid"/>
        </a:ln>
      </c:spPr>
      <c:txPr>
        <a:bodyPr/>
        <a:lstStyle/>
        <a:p>
          <a:pPr>
            <a:defRPr sz="87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GB" sz="1400">
                <a:latin typeface="+mn-lt"/>
              </a:rPr>
              <a:t>Diagnostic </a:t>
            </a:r>
          </a:p>
          <a:p>
            <a:pPr>
              <a:defRPr sz="1400" b="1" i="0" u="none" strike="noStrike" baseline="0">
                <a:solidFill>
                  <a:srgbClr val="000000"/>
                </a:solidFill>
                <a:latin typeface="+mn-lt"/>
                <a:ea typeface="Arial"/>
                <a:cs typeface="Arial"/>
              </a:defRPr>
            </a:pPr>
            <a:r>
              <a:rPr lang="en-GB" sz="1400">
                <a:latin typeface="+mn-lt"/>
              </a:rPr>
              <a:t>Scoring</a:t>
            </a:r>
            <a:r>
              <a:rPr lang="en-GB" sz="1400" baseline="0">
                <a:latin typeface="+mn-lt"/>
              </a:rPr>
              <a:t> </a:t>
            </a:r>
          </a:p>
          <a:p>
            <a:pPr>
              <a:defRPr sz="1400" b="1" i="0" u="none" strike="noStrike" baseline="0">
                <a:solidFill>
                  <a:srgbClr val="000000"/>
                </a:solidFill>
                <a:latin typeface="+mn-lt"/>
                <a:ea typeface="Arial"/>
                <a:cs typeface="Arial"/>
              </a:defRPr>
            </a:pPr>
            <a:r>
              <a:rPr lang="en-GB" sz="1400" baseline="0">
                <a:latin typeface="+mn-lt"/>
              </a:rPr>
              <a:t>(Average vs. </a:t>
            </a:r>
          </a:p>
          <a:p>
            <a:pPr>
              <a:defRPr sz="1400" b="1" i="0" u="none" strike="noStrike" baseline="0">
                <a:solidFill>
                  <a:srgbClr val="000000"/>
                </a:solidFill>
                <a:latin typeface="+mn-lt"/>
                <a:ea typeface="Arial"/>
                <a:cs typeface="Arial"/>
              </a:defRPr>
            </a:pPr>
            <a:r>
              <a:rPr lang="en-GB" sz="1400" baseline="0">
                <a:latin typeface="+mn-lt"/>
              </a:rPr>
              <a:t>Target)</a:t>
            </a:r>
            <a:endParaRPr lang="en-GB" sz="1400">
              <a:latin typeface="+mn-lt"/>
            </a:endParaRPr>
          </a:p>
        </c:rich>
      </c:tx>
      <c:layout>
        <c:manualLayout>
          <c:xMode val="edge"/>
          <c:yMode val="edge"/>
          <c:x val="0.85570932204245176"/>
          <c:y val="0.10468314707420062"/>
        </c:manualLayout>
      </c:layout>
      <c:overlay val="0"/>
      <c:spPr>
        <a:noFill/>
        <a:ln w="25400">
          <a:noFill/>
        </a:ln>
      </c:spPr>
    </c:title>
    <c:autoTitleDeleted val="0"/>
    <c:plotArea>
      <c:layout>
        <c:manualLayout>
          <c:layoutTarget val="inner"/>
          <c:xMode val="edge"/>
          <c:yMode val="edge"/>
          <c:x val="0.22166067805847978"/>
          <c:y val="6.3637140797972988E-2"/>
          <c:w val="0.61398746438067242"/>
          <c:h val="0.92280920588006843"/>
        </c:manualLayout>
      </c:layout>
      <c:barChart>
        <c:barDir val="bar"/>
        <c:grouping val="clustered"/>
        <c:varyColors val="0"/>
        <c:ser>
          <c:idx val="5"/>
          <c:order val="0"/>
          <c:tx>
            <c:strRef>
              <c:f>'Feedback Presentation Output'!$I$6</c:f>
              <c:strCache>
                <c:ptCount val="1"/>
                <c:pt idx="0">
                  <c:v>Target</c:v>
                </c:pt>
              </c:strCache>
            </c:strRef>
          </c:tx>
          <c:spPr>
            <a:solidFill>
              <a:schemeClr val="accent6">
                <a:lumMod val="60000"/>
                <a:lumOff val="40000"/>
              </a:schemeClr>
            </a:solidFill>
            <a:ln>
              <a:solidFill>
                <a:schemeClr val="accent6">
                  <a:lumMod val="75000"/>
                </a:schemeClr>
              </a:solidFill>
            </a:ln>
            <a:effectLst>
              <a:outerShdw blurRad="50800" dist="38100" dir="2700000" algn="tl" rotWithShape="0">
                <a:prstClr val="black">
                  <a:alpha val="40000"/>
                </a:prstClr>
              </a:outerShdw>
            </a:effectLst>
          </c:spPr>
          <c:invertIfNegative val="0"/>
          <c:cat>
            <c:strRef>
              <c:f>'Feedback Presentation Output'!$C$7:$C$26</c:f>
              <c:strCache>
                <c:ptCount val="20"/>
                <c:pt idx="0">
                  <c:v>Production/ Service Planning</c:v>
                </c:pt>
                <c:pt idx="1">
                  <c:v>VC Delivery</c:v>
                </c:pt>
                <c:pt idx="2">
                  <c:v>VC Non Conformance</c:v>
                </c:pt>
                <c:pt idx="3">
                  <c:v>VC Improvement</c:v>
                </c:pt>
                <c:pt idx="4">
                  <c:v>VC Skills</c:v>
                </c:pt>
                <c:pt idx="5">
                  <c:v>5S Workplace Organisation</c:v>
                </c:pt>
                <c:pt idx="6">
                  <c:v>Set-up Reduction</c:v>
                </c:pt>
                <c:pt idx="7">
                  <c:v>Standardised Job</c:v>
                </c:pt>
                <c:pt idx="8">
                  <c:v>7 Quality Tools</c:v>
                </c:pt>
                <c:pt idx="9">
                  <c:v>SPC</c:v>
                </c:pt>
                <c:pt idx="10">
                  <c:v>OEE</c:v>
                </c:pt>
                <c:pt idx="11">
                  <c:v>Productivity Improvement</c:v>
                </c:pt>
                <c:pt idx="12">
                  <c:v>7 Wastes Processing</c:v>
                </c:pt>
                <c:pt idx="13">
                  <c:v>7 Wastes Movement</c:v>
                </c:pt>
                <c:pt idx="14">
                  <c:v>7 Wastes Transportation</c:v>
                </c:pt>
                <c:pt idx="15">
                  <c:v>7 Wastes  Defects</c:v>
                </c:pt>
                <c:pt idx="16">
                  <c:v>7 Wastes Waiting Time</c:v>
                </c:pt>
                <c:pt idx="17">
                  <c:v>7 Wastes Inventory</c:v>
                </c:pt>
                <c:pt idx="18">
                  <c:v>7 Wastes Overproduction</c:v>
                </c:pt>
                <c:pt idx="19">
                  <c:v>Kanban</c:v>
                </c:pt>
              </c:strCache>
            </c:strRef>
          </c:cat>
          <c:val>
            <c:numRef>
              <c:f>'Feedback Presentation Output'!$I$7:$I$26</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099D-4AB7-B80B-9E04F43B3472}"/>
            </c:ext>
          </c:extLst>
        </c:ser>
        <c:ser>
          <c:idx val="4"/>
          <c:order val="1"/>
          <c:tx>
            <c:strRef>
              <c:f>'Feedback Presentation Output'!$H$6</c:f>
              <c:strCache>
                <c:ptCount val="1"/>
                <c:pt idx="0">
                  <c:v>Avg.</c:v>
                </c:pt>
              </c:strCache>
            </c:strRef>
          </c:tx>
          <c:spPr>
            <a:solidFill>
              <a:schemeClr val="tx2">
                <a:lumMod val="60000"/>
                <a:lumOff val="40000"/>
              </a:schemeClr>
            </a:solidFill>
            <a:ln>
              <a:solidFill>
                <a:schemeClr val="accent1">
                  <a:lumMod val="75000"/>
                </a:schemeClr>
              </a:solidFill>
            </a:ln>
            <a:effectLst>
              <a:glow rad="63500">
                <a:schemeClr val="tx2">
                  <a:lumMod val="60000"/>
                  <a:lumOff val="40000"/>
                  <a:alpha val="25000"/>
                </a:schemeClr>
              </a:glow>
              <a:outerShdw blurRad="50800" dist="38100" dir="2700000" algn="tl" rotWithShape="0">
                <a:prstClr val="black">
                  <a:alpha val="40000"/>
                </a:prstClr>
              </a:outerShdw>
              <a:softEdge rad="12700"/>
            </a:effectLst>
          </c:spPr>
          <c:invertIfNegative val="0"/>
          <c:cat>
            <c:strRef>
              <c:f>'Feedback Presentation Output'!$C$7:$C$26</c:f>
              <c:strCache>
                <c:ptCount val="20"/>
                <c:pt idx="0">
                  <c:v>Production/ Service Planning</c:v>
                </c:pt>
                <c:pt idx="1">
                  <c:v>VC Delivery</c:v>
                </c:pt>
                <c:pt idx="2">
                  <c:v>VC Non Conformance</c:v>
                </c:pt>
                <c:pt idx="3">
                  <c:v>VC Improvement</c:v>
                </c:pt>
                <c:pt idx="4">
                  <c:v>VC Skills</c:v>
                </c:pt>
                <c:pt idx="5">
                  <c:v>5S Workplace Organisation</c:v>
                </c:pt>
                <c:pt idx="6">
                  <c:v>Set-up Reduction</c:v>
                </c:pt>
                <c:pt idx="7">
                  <c:v>Standardised Job</c:v>
                </c:pt>
                <c:pt idx="8">
                  <c:v>7 Quality Tools</c:v>
                </c:pt>
                <c:pt idx="9">
                  <c:v>SPC</c:v>
                </c:pt>
                <c:pt idx="10">
                  <c:v>OEE</c:v>
                </c:pt>
                <c:pt idx="11">
                  <c:v>Productivity Improvement</c:v>
                </c:pt>
                <c:pt idx="12">
                  <c:v>7 Wastes Processing</c:v>
                </c:pt>
                <c:pt idx="13">
                  <c:v>7 Wastes Movement</c:v>
                </c:pt>
                <c:pt idx="14">
                  <c:v>7 Wastes Transportation</c:v>
                </c:pt>
                <c:pt idx="15">
                  <c:v>7 Wastes  Defects</c:v>
                </c:pt>
                <c:pt idx="16">
                  <c:v>7 Wastes Waiting Time</c:v>
                </c:pt>
                <c:pt idx="17">
                  <c:v>7 Wastes Inventory</c:v>
                </c:pt>
                <c:pt idx="18">
                  <c:v>7 Wastes Overproduction</c:v>
                </c:pt>
                <c:pt idx="19">
                  <c:v>Kanban</c:v>
                </c:pt>
              </c:strCache>
            </c:strRef>
          </c:cat>
          <c:val>
            <c:numRef>
              <c:f>'Feedback Presentation Output'!$H$7:$H$26</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099D-4AB7-B80B-9E04F43B3472}"/>
            </c:ext>
          </c:extLst>
        </c:ser>
        <c:dLbls>
          <c:showLegendKey val="0"/>
          <c:showVal val="0"/>
          <c:showCatName val="0"/>
          <c:showSerName val="0"/>
          <c:showPercent val="0"/>
          <c:showBubbleSize val="0"/>
        </c:dLbls>
        <c:gapWidth val="40"/>
        <c:overlap val="70"/>
        <c:axId val="185940224"/>
        <c:axId val="185946112"/>
      </c:barChart>
      <c:catAx>
        <c:axId val="18594022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85946112"/>
        <c:crosses val="autoZero"/>
        <c:auto val="1"/>
        <c:lblAlgn val="ctr"/>
        <c:lblOffset val="100"/>
        <c:tickLblSkip val="1"/>
        <c:tickMarkSkip val="1"/>
        <c:noMultiLvlLbl val="0"/>
      </c:catAx>
      <c:valAx>
        <c:axId val="185946112"/>
        <c:scaling>
          <c:orientation val="minMax"/>
          <c:max val="4"/>
          <c:min val="0"/>
        </c:scaling>
        <c:delete val="0"/>
        <c:axPos val="t"/>
        <c:majorGridlines>
          <c:spPr>
            <a:ln w="3175">
              <a:no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85940224"/>
        <c:crosses val="autoZero"/>
        <c:crossBetween val="between"/>
        <c:majorUnit val="1"/>
        <c:minorUnit val="1"/>
      </c:valAx>
      <c:spPr>
        <a:gradFill>
          <a:gsLst>
            <a:gs pos="0">
              <a:schemeClr val="bg1">
                <a:lumMod val="75000"/>
                <a:alpha val="70000"/>
              </a:schemeClr>
            </a:gs>
            <a:gs pos="50000">
              <a:schemeClr val="bg1">
                <a:lumMod val="85000"/>
                <a:alpha val="80000"/>
              </a:schemeClr>
            </a:gs>
            <a:gs pos="100000">
              <a:schemeClr val="accent1">
                <a:tint val="23500"/>
                <a:satMod val="160000"/>
              </a:schemeClr>
            </a:gs>
          </a:gsLst>
          <a:lin ang="10800000" scaled="1"/>
        </a:gradFill>
        <a:ln w="12700">
          <a:solidFill>
            <a:srgbClr val="808080"/>
          </a:solidFill>
          <a:prstDash val="solid"/>
        </a:ln>
      </c:spPr>
    </c:plotArea>
    <c:legend>
      <c:legendPos val="r"/>
      <c:layout>
        <c:manualLayout>
          <c:xMode val="edge"/>
          <c:yMode val="edge"/>
          <c:x val="0.84975700717623659"/>
          <c:y val="0.34871849468689509"/>
          <c:w val="0.13564559723219688"/>
          <c:h val="8.9549300688668426E-2"/>
        </c:manualLayout>
      </c:layout>
      <c:overlay val="0"/>
      <c:spPr>
        <a:solidFill>
          <a:srgbClr val="FFFFFF"/>
        </a:solidFill>
        <a:ln w="3175">
          <a:solidFill>
            <a:srgbClr val="000000"/>
          </a:solidFill>
          <a:prstDash val="solid"/>
        </a:ln>
      </c:spPr>
      <c:txPr>
        <a:bodyPr/>
        <a:lstStyle/>
        <a:p>
          <a:pPr>
            <a:defRPr sz="8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GB" sz="1400">
                <a:latin typeface="+mn-lt"/>
              </a:rPr>
              <a:t>Management Commitment Scoring</a:t>
            </a:r>
          </a:p>
        </c:rich>
      </c:tx>
      <c:layout>
        <c:manualLayout>
          <c:xMode val="edge"/>
          <c:yMode val="edge"/>
          <c:x val="0.25841919760029997"/>
          <c:y val="2.9480314960629917E-3"/>
        </c:manualLayout>
      </c:layout>
      <c:overlay val="0"/>
      <c:spPr>
        <a:noFill/>
        <a:ln w="25400">
          <a:noFill/>
        </a:ln>
      </c:spPr>
    </c:title>
    <c:autoTitleDeleted val="0"/>
    <c:plotArea>
      <c:layout>
        <c:manualLayout>
          <c:layoutTarget val="inner"/>
          <c:xMode val="edge"/>
          <c:yMode val="edge"/>
          <c:x val="0.26853203265540793"/>
          <c:y val="0.14198854682433867"/>
          <c:w val="0.69913917624818245"/>
          <c:h val="0.82950911136107985"/>
        </c:manualLayout>
      </c:layout>
      <c:barChart>
        <c:barDir val="bar"/>
        <c:grouping val="clustered"/>
        <c:varyColors val="0"/>
        <c:ser>
          <c:idx val="0"/>
          <c:order val="0"/>
          <c:tx>
            <c:strRef>
              <c:f>'Feedback Presentation Output'!$E$59</c:f>
              <c:strCache>
                <c:ptCount val="1"/>
                <c:pt idx="0">
                  <c:v>Target</c:v>
                </c:pt>
              </c:strCache>
            </c:strRef>
          </c:tx>
          <c:spPr>
            <a:solidFill>
              <a:schemeClr val="accent6">
                <a:lumMod val="60000"/>
                <a:lumOff val="40000"/>
              </a:schemeClr>
            </a:solidFill>
            <a:ln>
              <a:solidFill>
                <a:schemeClr val="accent6">
                  <a:lumMod val="75000"/>
                </a:schemeClr>
              </a:solidFill>
            </a:ln>
          </c:spPr>
          <c:invertIfNegative val="0"/>
          <c:dPt>
            <c:idx val="3"/>
            <c:invertIfNegative val="0"/>
            <c:bubble3D val="0"/>
            <c:spPr>
              <a:solidFill>
                <a:schemeClr val="accent6">
                  <a:lumMod val="75000"/>
                </a:schemeClr>
              </a:solidFill>
              <a:ln>
                <a:solidFill>
                  <a:schemeClr val="accent6">
                    <a:lumMod val="75000"/>
                  </a:schemeClr>
                </a:solidFill>
              </a:ln>
            </c:spPr>
            <c:extLst>
              <c:ext xmlns:c16="http://schemas.microsoft.com/office/drawing/2014/chart" uri="{C3380CC4-5D6E-409C-BE32-E72D297353CC}">
                <c16:uniqueId val="{00000001-410E-448B-B91D-C5DCDEA9F707}"/>
              </c:ext>
            </c:extLst>
          </c:dPt>
          <c:dPt>
            <c:idx val="6"/>
            <c:invertIfNegative val="0"/>
            <c:bubble3D val="0"/>
            <c:spPr>
              <a:solidFill>
                <a:schemeClr val="accent6">
                  <a:lumMod val="75000"/>
                </a:schemeClr>
              </a:solidFill>
              <a:ln>
                <a:solidFill>
                  <a:schemeClr val="accent6">
                    <a:lumMod val="75000"/>
                  </a:schemeClr>
                </a:solidFill>
              </a:ln>
            </c:spPr>
            <c:extLst>
              <c:ext xmlns:c16="http://schemas.microsoft.com/office/drawing/2014/chart" uri="{C3380CC4-5D6E-409C-BE32-E72D297353CC}">
                <c16:uniqueId val="{00000003-410E-448B-B91D-C5DCDEA9F707}"/>
              </c:ext>
            </c:extLst>
          </c:dPt>
          <c:cat>
            <c:strRef>
              <c:f>'Feedback Presentation Output'!$K$62:$K$68</c:f>
              <c:strCache>
                <c:ptCount val="7"/>
                <c:pt idx="0">
                  <c:v>Approach</c:v>
                </c:pt>
                <c:pt idx="1">
                  <c:v>Deployment</c:v>
                </c:pt>
                <c:pt idx="2">
                  <c:v>Assessment &amp; Refinement</c:v>
                </c:pt>
                <c:pt idx="3">
                  <c:v>Overall Enablers Score</c:v>
                </c:pt>
                <c:pt idx="4">
                  <c:v>Relevance and Usability</c:v>
                </c:pt>
                <c:pt idx="5">
                  <c:v>Performance</c:v>
                </c:pt>
                <c:pt idx="6">
                  <c:v>Overall Results Score</c:v>
                </c:pt>
              </c:strCache>
            </c:strRef>
          </c:cat>
          <c:val>
            <c:numRef>
              <c:f>'Feedback Presentation Output'!$M$62:$M$68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410E-448B-B91D-C5DCDEA9F707}"/>
            </c:ext>
          </c:extLst>
        </c:ser>
        <c:ser>
          <c:idx val="4"/>
          <c:order val="1"/>
          <c:tx>
            <c:strRef>
              <c:f>'Feedback Presentation Output'!$D$59</c:f>
              <c:strCache>
                <c:ptCount val="1"/>
                <c:pt idx="0">
                  <c:v>Score</c:v>
                </c:pt>
              </c:strCache>
            </c:strRef>
          </c:tx>
          <c:spPr>
            <a:solidFill>
              <a:schemeClr val="tx2">
                <a:lumMod val="60000"/>
                <a:lumOff val="40000"/>
              </a:schemeClr>
            </a:solidFill>
            <a:ln>
              <a:solidFill>
                <a:schemeClr val="accent1">
                  <a:lumMod val="75000"/>
                </a:schemeClr>
              </a:solidFill>
            </a:ln>
            <a:effectLst>
              <a:outerShdw blurRad="50800" dist="38100" dir="2700000" algn="tl" rotWithShape="0">
                <a:prstClr val="black">
                  <a:alpha val="40000"/>
                </a:prstClr>
              </a:outerShdw>
              <a:softEdge rad="12700"/>
            </a:effectLst>
          </c:spPr>
          <c:invertIfNegative val="0"/>
          <c:dPt>
            <c:idx val="3"/>
            <c:invertIfNegative val="0"/>
            <c:bubble3D val="0"/>
            <c:spPr>
              <a:solidFill>
                <a:schemeClr val="tx2">
                  <a:lumMod val="75000"/>
                </a:schemeClr>
              </a:solidFill>
              <a:ln>
                <a:solidFill>
                  <a:schemeClr val="accent1">
                    <a:lumMod val="75000"/>
                  </a:schemeClr>
                </a:solidFill>
              </a:ln>
              <a:effectLst>
                <a:outerShdw blurRad="50800" dist="38100" dir="2700000" algn="tl" rotWithShape="0">
                  <a:prstClr val="black">
                    <a:alpha val="40000"/>
                  </a:prstClr>
                </a:outerShdw>
                <a:softEdge rad="12700"/>
              </a:effectLst>
            </c:spPr>
            <c:extLst>
              <c:ext xmlns:c16="http://schemas.microsoft.com/office/drawing/2014/chart" uri="{C3380CC4-5D6E-409C-BE32-E72D297353CC}">
                <c16:uniqueId val="{00000006-410E-448B-B91D-C5DCDEA9F707}"/>
              </c:ext>
            </c:extLst>
          </c:dPt>
          <c:dPt>
            <c:idx val="6"/>
            <c:invertIfNegative val="0"/>
            <c:bubble3D val="0"/>
            <c:spPr>
              <a:solidFill>
                <a:schemeClr val="tx2">
                  <a:lumMod val="75000"/>
                </a:schemeClr>
              </a:solidFill>
              <a:ln>
                <a:solidFill>
                  <a:schemeClr val="accent1">
                    <a:lumMod val="75000"/>
                  </a:schemeClr>
                </a:solidFill>
              </a:ln>
              <a:effectLst>
                <a:outerShdw blurRad="50800" dist="38100" dir="2700000" algn="tl" rotWithShape="0">
                  <a:prstClr val="black">
                    <a:alpha val="40000"/>
                  </a:prstClr>
                </a:outerShdw>
                <a:softEdge rad="12700"/>
              </a:effectLst>
            </c:spPr>
            <c:extLst>
              <c:ext xmlns:c16="http://schemas.microsoft.com/office/drawing/2014/chart" uri="{C3380CC4-5D6E-409C-BE32-E72D297353CC}">
                <c16:uniqueId val="{00000008-410E-448B-B91D-C5DCDEA9F707}"/>
              </c:ext>
            </c:extLst>
          </c:dPt>
          <c:cat>
            <c:strRef>
              <c:f>'Feedback Presentation Output'!$K$62:$K$68</c:f>
              <c:strCache>
                <c:ptCount val="7"/>
                <c:pt idx="0">
                  <c:v>Approach</c:v>
                </c:pt>
                <c:pt idx="1">
                  <c:v>Deployment</c:v>
                </c:pt>
                <c:pt idx="2">
                  <c:v>Assessment &amp; Refinement</c:v>
                </c:pt>
                <c:pt idx="3">
                  <c:v>Overall Enablers Score</c:v>
                </c:pt>
                <c:pt idx="4">
                  <c:v>Relevance and Usability</c:v>
                </c:pt>
                <c:pt idx="5">
                  <c:v>Performance</c:v>
                </c:pt>
                <c:pt idx="6">
                  <c:v>Overall Results Score</c:v>
                </c:pt>
              </c:strCache>
            </c:strRef>
          </c:cat>
          <c:val>
            <c:numRef>
              <c:f>'Feedback Presentation Output'!$L$62:$L$68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9-410E-448B-B91D-C5DCDEA9F707}"/>
            </c:ext>
          </c:extLst>
        </c:ser>
        <c:dLbls>
          <c:showLegendKey val="0"/>
          <c:showVal val="0"/>
          <c:showCatName val="0"/>
          <c:showSerName val="0"/>
          <c:showPercent val="0"/>
          <c:showBubbleSize val="0"/>
        </c:dLbls>
        <c:gapWidth val="40"/>
        <c:overlap val="70"/>
        <c:axId val="185972992"/>
        <c:axId val="185978880"/>
      </c:barChart>
      <c:catAx>
        <c:axId val="1859729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nchor="ctr" anchorCtr="0"/>
          <a:lstStyle/>
          <a:p>
            <a:pPr>
              <a:defRPr sz="900" b="0" i="0" u="none" strike="noStrike" baseline="0">
                <a:solidFill>
                  <a:srgbClr val="000000"/>
                </a:solidFill>
                <a:latin typeface="Arial"/>
                <a:ea typeface="Arial"/>
                <a:cs typeface="Arial"/>
              </a:defRPr>
            </a:pPr>
            <a:endParaRPr lang="en-US"/>
          </a:p>
        </c:txPr>
        <c:crossAx val="185978880"/>
        <c:crosses val="autoZero"/>
        <c:auto val="1"/>
        <c:lblAlgn val="ctr"/>
        <c:lblOffset val="100"/>
        <c:tickLblSkip val="1"/>
        <c:tickMarkSkip val="1"/>
        <c:noMultiLvlLbl val="0"/>
      </c:catAx>
      <c:valAx>
        <c:axId val="185978880"/>
        <c:scaling>
          <c:orientation val="minMax"/>
          <c:max val="100"/>
          <c:min val="0"/>
        </c:scaling>
        <c:delete val="0"/>
        <c:axPos val="t"/>
        <c:majorGridlines>
          <c:spPr>
            <a:ln w="3175">
              <a:no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85972992"/>
        <c:crosses val="autoZero"/>
        <c:crossBetween val="between"/>
      </c:valAx>
      <c:spPr>
        <a:gradFill>
          <a:gsLst>
            <a:gs pos="0">
              <a:schemeClr val="bg1">
                <a:lumMod val="75000"/>
                <a:alpha val="70000"/>
              </a:schemeClr>
            </a:gs>
            <a:gs pos="50000">
              <a:schemeClr val="bg1">
                <a:lumMod val="85000"/>
                <a:alpha val="80000"/>
              </a:schemeClr>
            </a:gs>
            <a:gs pos="100000">
              <a:schemeClr val="accent1">
                <a:tint val="23500"/>
                <a:satMod val="160000"/>
              </a:schemeClr>
            </a:gs>
          </a:gsLst>
          <a:lin ang="10800000" scaled="1"/>
        </a:gradFill>
        <a:ln w="12700">
          <a:solidFill>
            <a:srgbClr val="808080"/>
          </a:solidFill>
          <a:prstDash val="solid"/>
        </a:ln>
      </c:spPr>
    </c:plotArea>
    <c:legend>
      <c:legendPos val="r"/>
      <c:overlay val="1"/>
      <c:spPr>
        <a:solidFill>
          <a:schemeClr val="bg1"/>
        </a:solidFill>
        <a:ln>
          <a:solidFill>
            <a:schemeClr val="tx1"/>
          </a:solidFill>
        </a:ln>
      </c:sp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GB" sz="1400">
                <a:latin typeface="+mn-lt"/>
              </a:rPr>
              <a:t>Diagnostic Scoring - By Cell</a:t>
            </a:r>
          </a:p>
        </c:rich>
      </c:tx>
      <c:layout>
        <c:manualLayout>
          <c:xMode val="edge"/>
          <c:yMode val="edge"/>
          <c:x val="0.27561459392753429"/>
          <c:y val="1.1643671492257823E-3"/>
        </c:manualLayout>
      </c:layout>
      <c:overlay val="0"/>
      <c:spPr>
        <a:noFill/>
        <a:ln w="25400">
          <a:noFill/>
        </a:ln>
      </c:spPr>
    </c:title>
    <c:autoTitleDeleted val="0"/>
    <c:plotArea>
      <c:layout>
        <c:manualLayout>
          <c:layoutTarget val="inner"/>
          <c:xMode val="edge"/>
          <c:yMode val="edge"/>
          <c:x val="0.34285126045108566"/>
          <c:y val="6.6883632343104404E-2"/>
          <c:w val="0.60934741804251058"/>
          <c:h val="0.92201238249188067"/>
        </c:manualLayout>
      </c:layout>
      <c:barChart>
        <c:barDir val="bar"/>
        <c:grouping val="clustered"/>
        <c:varyColors val="0"/>
        <c:ser>
          <c:idx val="0"/>
          <c:order val="0"/>
          <c:tx>
            <c:strRef>
              <c:f>'Submission Output'!$D$12</c:f>
              <c:strCache>
                <c:ptCount val="1"/>
                <c:pt idx="0">
                  <c:v>Cell 1</c:v>
                </c:pt>
              </c:strCache>
            </c:strRef>
          </c:tx>
          <c:spPr>
            <a:solidFill>
              <a:srgbClr val="CCFFFF"/>
            </a:solidFill>
            <a:ln w="12700">
              <a:solidFill>
                <a:schemeClr val="accent3">
                  <a:lumMod val="75000"/>
                </a:schemeClr>
              </a:solidFill>
              <a:prstDash val="solid"/>
            </a:ln>
            <a:effectLst>
              <a:glow rad="50800">
                <a:schemeClr val="tx2">
                  <a:lumMod val="40000"/>
                  <a:lumOff val="60000"/>
                  <a:alpha val="28000"/>
                </a:schemeClr>
              </a:glow>
              <a:outerShdw blurRad="50800" dist="38100" dir="2700000" algn="tl" rotWithShape="0">
                <a:prstClr val="black">
                  <a:alpha val="40000"/>
                </a:prstClr>
              </a:outerShdw>
              <a:softEdge rad="12700"/>
            </a:effectLst>
          </c:spPr>
          <c:invertIfNegative val="0"/>
          <c:cat>
            <c:strRef>
              <c:f>'Submission Output'!$C$13:$C$32</c:f>
              <c:strCache>
                <c:ptCount val="20"/>
                <c:pt idx="0">
                  <c:v>Production/ Service Planning</c:v>
                </c:pt>
                <c:pt idx="1">
                  <c:v>VC Delivery</c:v>
                </c:pt>
                <c:pt idx="2">
                  <c:v>VC Non Conformance</c:v>
                </c:pt>
                <c:pt idx="3">
                  <c:v>VC Improvement</c:v>
                </c:pt>
                <c:pt idx="4">
                  <c:v>VC Skills</c:v>
                </c:pt>
                <c:pt idx="5">
                  <c:v>5S Workplace Organisation</c:v>
                </c:pt>
                <c:pt idx="6">
                  <c:v>Set-up Reduction</c:v>
                </c:pt>
                <c:pt idx="7">
                  <c:v>Standardised Job</c:v>
                </c:pt>
                <c:pt idx="8">
                  <c:v>7 Quality Tools</c:v>
                </c:pt>
                <c:pt idx="9">
                  <c:v>SPC</c:v>
                </c:pt>
                <c:pt idx="10">
                  <c:v>OEE</c:v>
                </c:pt>
                <c:pt idx="11">
                  <c:v>Productivity Improvement</c:v>
                </c:pt>
                <c:pt idx="12">
                  <c:v>7 Wastes Processing</c:v>
                </c:pt>
                <c:pt idx="13">
                  <c:v>7 Wastes Movement</c:v>
                </c:pt>
                <c:pt idx="14">
                  <c:v>7 Wastes Transportation</c:v>
                </c:pt>
                <c:pt idx="15">
                  <c:v>7 Wastes  Defects</c:v>
                </c:pt>
                <c:pt idx="16">
                  <c:v>7 Wastes Waiting Time</c:v>
                </c:pt>
                <c:pt idx="17">
                  <c:v>7 Wastes Inventory</c:v>
                </c:pt>
                <c:pt idx="18">
                  <c:v>7 Wastes Overproduction</c:v>
                </c:pt>
                <c:pt idx="19">
                  <c:v>Kanban</c:v>
                </c:pt>
              </c:strCache>
            </c:strRef>
          </c:cat>
          <c:val>
            <c:numRef>
              <c:f>'Submission Output'!$D$13:$D$32</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4DAA-4248-8A1C-D270CA8F3330}"/>
            </c:ext>
          </c:extLst>
        </c:ser>
        <c:ser>
          <c:idx val="2"/>
          <c:order val="1"/>
          <c:tx>
            <c:strRef>
              <c:f>'Submission Output'!$F$12</c:f>
              <c:strCache>
                <c:ptCount val="1"/>
                <c:pt idx="0">
                  <c:v>Cell 3</c:v>
                </c:pt>
              </c:strCache>
            </c:strRef>
          </c:tx>
          <c:spPr>
            <a:solidFill>
              <a:srgbClr val="CC99FF"/>
            </a:solidFill>
            <a:ln w="12700">
              <a:solidFill>
                <a:schemeClr val="accent4">
                  <a:lumMod val="75000"/>
                </a:schemeClr>
              </a:solidFill>
              <a:prstDash val="solid"/>
            </a:ln>
          </c:spPr>
          <c:invertIfNegative val="0"/>
          <c:cat>
            <c:strRef>
              <c:f>'Submission Output'!$C$13:$C$32</c:f>
              <c:strCache>
                <c:ptCount val="20"/>
                <c:pt idx="0">
                  <c:v>Production/ Service Planning</c:v>
                </c:pt>
                <c:pt idx="1">
                  <c:v>VC Delivery</c:v>
                </c:pt>
                <c:pt idx="2">
                  <c:v>VC Non Conformance</c:v>
                </c:pt>
                <c:pt idx="3">
                  <c:v>VC Improvement</c:v>
                </c:pt>
                <c:pt idx="4">
                  <c:v>VC Skills</c:v>
                </c:pt>
                <c:pt idx="5">
                  <c:v>5S Workplace Organisation</c:v>
                </c:pt>
                <c:pt idx="6">
                  <c:v>Set-up Reduction</c:v>
                </c:pt>
                <c:pt idx="7">
                  <c:v>Standardised Job</c:v>
                </c:pt>
                <c:pt idx="8">
                  <c:v>7 Quality Tools</c:v>
                </c:pt>
                <c:pt idx="9">
                  <c:v>SPC</c:v>
                </c:pt>
                <c:pt idx="10">
                  <c:v>OEE</c:v>
                </c:pt>
                <c:pt idx="11">
                  <c:v>Productivity Improvement</c:v>
                </c:pt>
                <c:pt idx="12">
                  <c:v>7 Wastes Processing</c:v>
                </c:pt>
                <c:pt idx="13">
                  <c:v>7 Wastes Movement</c:v>
                </c:pt>
                <c:pt idx="14">
                  <c:v>7 Wastes Transportation</c:v>
                </c:pt>
                <c:pt idx="15">
                  <c:v>7 Wastes  Defects</c:v>
                </c:pt>
                <c:pt idx="16">
                  <c:v>7 Wastes Waiting Time</c:v>
                </c:pt>
                <c:pt idx="17">
                  <c:v>7 Wastes Inventory</c:v>
                </c:pt>
                <c:pt idx="18">
                  <c:v>7 Wastes Overproduction</c:v>
                </c:pt>
                <c:pt idx="19">
                  <c:v>Kanban</c:v>
                </c:pt>
              </c:strCache>
            </c:strRef>
          </c:cat>
          <c:val>
            <c:numRef>
              <c:f>'Submission Output'!$F$13:$F$32</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4DAA-4248-8A1C-D270CA8F3330}"/>
            </c:ext>
          </c:extLst>
        </c:ser>
        <c:ser>
          <c:idx val="1"/>
          <c:order val="2"/>
          <c:tx>
            <c:strRef>
              <c:f>'Submission Output'!$E$12</c:f>
              <c:strCache>
                <c:ptCount val="1"/>
                <c:pt idx="0">
                  <c:v>Cell 2</c:v>
                </c:pt>
              </c:strCache>
            </c:strRef>
          </c:tx>
          <c:spPr>
            <a:solidFill>
              <a:srgbClr val="FFFF99"/>
            </a:solidFill>
            <a:ln w="12700">
              <a:solidFill>
                <a:schemeClr val="bg2">
                  <a:lumMod val="50000"/>
                </a:schemeClr>
              </a:solidFill>
              <a:prstDash val="solid"/>
            </a:ln>
          </c:spPr>
          <c:invertIfNegative val="0"/>
          <c:cat>
            <c:strRef>
              <c:f>'Submission Output'!$C$13:$C$32</c:f>
              <c:strCache>
                <c:ptCount val="20"/>
                <c:pt idx="0">
                  <c:v>Production/ Service Planning</c:v>
                </c:pt>
                <c:pt idx="1">
                  <c:v>VC Delivery</c:v>
                </c:pt>
                <c:pt idx="2">
                  <c:v>VC Non Conformance</c:v>
                </c:pt>
                <c:pt idx="3">
                  <c:v>VC Improvement</c:v>
                </c:pt>
                <c:pt idx="4">
                  <c:v>VC Skills</c:v>
                </c:pt>
                <c:pt idx="5">
                  <c:v>5S Workplace Organisation</c:v>
                </c:pt>
                <c:pt idx="6">
                  <c:v>Set-up Reduction</c:v>
                </c:pt>
                <c:pt idx="7">
                  <c:v>Standardised Job</c:v>
                </c:pt>
                <c:pt idx="8">
                  <c:v>7 Quality Tools</c:v>
                </c:pt>
                <c:pt idx="9">
                  <c:v>SPC</c:v>
                </c:pt>
                <c:pt idx="10">
                  <c:v>OEE</c:v>
                </c:pt>
                <c:pt idx="11">
                  <c:v>Productivity Improvement</c:v>
                </c:pt>
                <c:pt idx="12">
                  <c:v>7 Wastes Processing</c:v>
                </c:pt>
                <c:pt idx="13">
                  <c:v>7 Wastes Movement</c:v>
                </c:pt>
                <c:pt idx="14">
                  <c:v>7 Wastes Transportation</c:v>
                </c:pt>
                <c:pt idx="15">
                  <c:v>7 Wastes  Defects</c:v>
                </c:pt>
                <c:pt idx="16">
                  <c:v>7 Wastes Waiting Time</c:v>
                </c:pt>
                <c:pt idx="17">
                  <c:v>7 Wastes Inventory</c:v>
                </c:pt>
                <c:pt idx="18">
                  <c:v>7 Wastes Overproduction</c:v>
                </c:pt>
                <c:pt idx="19">
                  <c:v>Kanban</c:v>
                </c:pt>
              </c:strCache>
            </c:strRef>
          </c:cat>
          <c:val>
            <c:numRef>
              <c:f>'Submission Output'!$E$13:$E$32</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2-4DAA-4248-8A1C-D270CA8F3330}"/>
            </c:ext>
          </c:extLst>
        </c:ser>
        <c:ser>
          <c:idx val="3"/>
          <c:order val="3"/>
          <c:tx>
            <c:strRef>
              <c:f>'Submission Output'!$G$12</c:f>
              <c:strCache>
                <c:ptCount val="1"/>
                <c:pt idx="0">
                  <c:v>Cell 4</c:v>
                </c:pt>
              </c:strCache>
            </c:strRef>
          </c:tx>
          <c:spPr>
            <a:solidFill>
              <a:schemeClr val="accent2">
                <a:lumMod val="60000"/>
                <a:lumOff val="40000"/>
              </a:schemeClr>
            </a:solidFill>
            <a:ln>
              <a:solidFill>
                <a:schemeClr val="accent2">
                  <a:lumMod val="75000"/>
                </a:schemeClr>
              </a:solidFill>
            </a:ln>
          </c:spPr>
          <c:invertIfNegative val="0"/>
          <c:cat>
            <c:strRef>
              <c:f>'Submission Output'!$C$13:$C$32</c:f>
              <c:strCache>
                <c:ptCount val="20"/>
                <c:pt idx="0">
                  <c:v>Production/ Service Planning</c:v>
                </c:pt>
                <c:pt idx="1">
                  <c:v>VC Delivery</c:v>
                </c:pt>
                <c:pt idx="2">
                  <c:v>VC Non Conformance</c:v>
                </c:pt>
                <c:pt idx="3">
                  <c:v>VC Improvement</c:v>
                </c:pt>
                <c:pt idx="4">
                  <c:v>VC Skills</c:v>
                </c:pt>
                <c:pt idx="5">
                  <c:v>5S Workplace Organisation</c:v>
                </c:pt>
                <c:pt idx="6">
                  <c:v>Set-up Reduction</c:v>
                </c:pt>
                <c:pt idx="7">
                  <c:v>Standardised Job</c:v>
                </c:pt>
                <c:pt idx="8">
                  <c:v>7 Quality Tools</c:v>
                </c:pt>
                <c:pt idx="9">
                  <c:v>SPC</c:v>
                </c:pt>
                <c:pt idx="10">
                  <c:v>OEE</c:v>
                </c:pt>
                <c:pt idx="11">
                  <c:v>Productivity Improvement</c:v>
                </c:pt>
                <c:pt idx="12">
                  <c:v>7 Wastes Processing</c:v>
                </c:pt>
                <c:pt idx="13">
                  <c:v>7 Wastes Movement</c:v>
                </c:pt>
                <c:pt idx="14">
                  <c:v>7 Wastes Transportation</c:v>
                </c:pt>
                <c:pt idx="15">
                  <c:v>7 Wastes  Defects</c:v>
                </c:pt>
                <c:pt idx="16">
                  <c:v>7 Wastes Waiting Time</c:v>
                </c:pt>
                <c:pt idx="17">
                  <c:v>7 Wastes Inventory</c:v>
                </c:pt>
                <c:pt idx="18">
                  <c:v>7 Wastes Overproduction</c:v>
                </c:pt>
                <c:pt idx="19">
                  <c:v>Kanban</c:v>
                </c:pt>
              </c:strCache>
            </c:strRef>
          </c:cat>
          <c:val>
            <c:numRef>
              <c:f>'Submission Output'!$G$13:$G$32</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3-4DAA-4248-8A1C-D270CA8F3330}"/>
            </c:ext>
          </c:extLst>
        </c:ser>
        <c:dLbls>
          <c:showLegendKey val="0"/>
          <c:showVal val="0"/>
          <c:showCatName val="0"/>
          <c:showSerName val="0"/>
          <c:showPercent val="0"/>
          <c:showBubbleSize val="0"/>
        </c:dLbls>
        <c:gapWidth val="40"/>
        <c:overlap val="20"/>
        <c:axId val="185752960"/>
        <c:axId val="185816192"/>
      </c:barChart>
      <c:catAx>
        <c:axId val="18575296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85816192"/>
        <c:crosses val="autoZero"/>
        <c:auto val="1"/>
        <c:lblAlgn val="ctr"/>
        <c:lblOffset val="100"/>
        <c:tickLblSkip val="1"/>
        <c:tickMarkSkip val="1"/>
        <c:noMultiLvlLbl val="0"/>
      </c:catAx>
      <c:valAx>
        <c:axId val="185816192"/>
        <c:scaling>
          <c:orientation val="minMax"/>
          <c:max val="4"/>
          <c:min val="0"/>
        </c:scaling>
        <c:delete val="0"/>
        <c:axPos val="t"/>
        <c:majorGridlines>
          <c:spPr>
            <a:ln w="3175">
              <a:no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85752960"/>
        <c:crosses val="autoZero"/>
        <c:crossBetween val="between"/>
        <c:majorUnit val="1"/>
        <c:minorUnit val="1"/>
      </c:valAx>
      <c:spPr>
        <a:gradFill flip="none" rotWithShape="1">
          <a:gsLst>
            <a:gs pos="0">
              <a:schemeClr val="bg1">
                <a:lumMod val="75000"/>
                <a:alpha val="70000"/>
              </a:schemeClr>
            </a:gs>
            <a:gs pos="50000">
              <a:schemeClr val="bg1">
                <a:lumMod val="85000"/>
                <a:alpha val="80000"/>
              </a:schemeClr>
            </a:gs>
            <a:gs pos="100000">
              <a:schemeClr val="accent1">
                <a:tint val="23500"/>
                <a:satMod val="160000"/>
              </a:schemeClr>
            </a:gs>
          </a:gsLst>
          <a:lin ang="10800000" scaled="1"/>
          <a:tileRect/>
        </a:gradFill>
        <a:ln w="12700">
          <a:solidFill>
            <a:srgbClr val="808080"/>
          </a:solidFill>
          <a:prstDash val="solid"/>
        </a:ln>
      </c:spPr>
    </c:plotArea>
    <c:legend>
      <c:legendPos val="r"/>
      <c:layout>
        <c:manualLayout>
          <c:xMode val="edge"/>
          <c:yMode val="edge"/>
          <c:x val="0.87384730236488561"/>
          <c:y val="0.47865091915280877"/>
          <c:w val="0.11602869279327394"/>
          <c:h val="0.16630144775547945"/>
        </c:manualLayout>
      </c:layout>
      <c:overlay val="0"/>
      <c:spPr>
        <a:solidFill>
          <a:srgbClr val="FFFFFF"/>
        </a:solidFill>
        <a:ln w="3175">
          <a:solidFill>
            <a:srgbClr val="000000"/>
          </a:solidFill>
          <a:prstDash val="solid"/>
        </a:ln>
      </c:spPr>
      <c:txPr>
        <a:bodyPr/>
        <a:lstStyle/>
        <a:p>
          <a:pPr>
            <a:defRPr sz="87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GB" sz="1400">
                <a:latin typeface="+mn-lt"/>
              </a:rPr>
              <a:t>Diagnostic Scoring</a:t>
            </a:r>
            <a:r>
              <a:rPr lang="en-GB" sz="1400" baseline="0">
                <a:latin typeface="+mn-lt"/>
              </a:rPr>
              <a:t> - Average vs. Target</a:t>
            </a:r>
            <a:endParaRPr lang="en-GB" sz="1400">
              <a:latin typeface="+mn-lt"/>
            </a:endParaRPr>
          </a:p>
        </c:rich>
      </c:tx>
      <c:layout>
        <c:manualLayout>
          <c:xMode val="edge"/>
          <c:yMode val="edge"/>
          <c:x val="0.19716851750433753"/>
          <c:y val="1.6427483257017753E-3"/>
        </c:manualLayout>
      </c:layout>
      <c:overlay val="0"/>
      <c:spPr>
        <a:noFill/>
        <a:ln w="25400">
          <a:noFill/>
        </a:ln>
      </c:spPr>
    </c:title>
    <c:autoTitleDeleted val="0"/>
    <c:plotArea>
      <c:layout>
        <c:manualLayout>
          <c:layoutTarget val="inner"/>
          <c:xMode val="edge"/>
          <c:yMode val="edge"/>
          <c:x val="0.34183230566133838"/>
          <c:y val="6.6150267682408295E-2"/>
          <c:w val="0.61398746438067242"/>
          <c:h val="0.92280920588006843"/>
        </c:manualLayout>
      </c:layout>
      <c:barChart>
        <c:barDir val="bar"/>
        <c:grouping val="clustered"/>
        <c:varyColors val="0"/>
        <c:ser>
          <c:idx val="5"/>
          <c:order val="0"/>
          <c:tx>
            <c:strRef>
              <c:f>'Submission Output'!$I$12</c:f>
              <c:strCache>
                <c:ptCount val="1"/>
                <c:pt idx="0">
                  <c:v>Target</c:v>
                </c:pt>
              </c:strCache>
            </c:strRef>
          </c:tx>
          <c:spPr>
            <a:solidFill>
              <a:schemeClr val="accent6">
                <a:lumMod val="60000"/>
                <a:lumOff val="40000"/>
              </a:schemeClr>
            </a:solidFill>
            <a:ln>
              <a:solidFill>
                <a:schemeClr val="accent6">
                  <a:lumMod val="75000"/>
                </a:schemeClr>
              </a:solidFill>
            </a:ln>
            <a:effectLst>
              <a:outerShdw blurRad="50800" dist="38100" dir="2700000" algn="tl" rotWithShape="0">
                <a:prstClr val="black">
                  <a:alpha val="40000"/>
                </a:prstClr>
              </a:outerShdw>
            </a:effectLst>
          </c:spPr>
          <c:invertIfNegative val="0"/>
          <c:cat>
            <c:strRef>
              <c:f>'Submission Output'!$C$13:$C$32</c:f>
              <c:strCache>
                <c:ptCount val="20"/>
                <c:pt idx="0">
                  <c:v>Production/ Service Planning</c:v>
                </c:pt>
                <c:pt idx="1">
                  <c:v>VC Delivery</c:v>
                </c:pt>
                <c:pt idx="2">
                  <c:v>VC Non Conformance</c:v>
                </c:pt>
                <c:pt idx="3">
                  <c:v>VC Improvement</c:v>
                </c:pt>
                <c:pt idx="4">
                  <c:v>VC Skills</c:v>
                </c:pt>
                <c:pt idx="5">
                  <c:v>5S Workplace Organisation</c:v>
                </c:pt>
                <c:pt idx="6">
                  <c:v>Set-up Reduction</c:v>
                </c:pt>
                <c:pt idx="7">
                  <c:v>Standardised Job</c:v>
                </c:pt>
                <c:pt idx="8">
                  <c:v>7 Quality Tools</c:v>
                </c:pt>
                <c:pt idx="9">
                  <c:v>SPC</c:v>
                </c:pt>
                <c:pt idx="10">
                  <c:v>OEE</c:v>
                </c:pt>
                <c:pt idx="11">
                  <c:v>Productivity Improvement</c:v>
                </c:pt>
                <c:pt idx="12">
                  <c:v>7 Wastes Processing</c:v>
                </c:pt>
                <c:pt idx="13">
                  <c:v>7 Wastes Movement</c:v>
                </c:pt>
                <c:pt idx="14">
                  <c:v>7 Wastes Transportation</c:v>
                </c:pt>
                <c:pt idx="15">
                  <c:v>7 Wastes  Defects</c:v>
                </c:pt>
                <c:pt idx="16">
                  <c:v>7 Wastes Waiting Time</c:v>
                </c:pt>
                <c:pt idx="17">
                  <c:v>7 Wastes Inventory</c:v>
                </c:pt>
                <c:pt idx="18">
                  <c:v>7 Wastes Overproduction</c:v>
                </c:pt>
                <c:pt idx="19">
                  <c:v>Kanban</c:v>
                </c:pt>
              </c:strCache>
            </c:strRef>
          </c:cat>
          <c:val>
            <c:numRef>
              <c:f>'Submission Output'!$I$13:$I$32</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53DD-4BE9-92D5-FF6C560C1FE3}"/>
            </c:ext>
          </c:extLst>
        </c:ser>
        <c:ser>
          <c:idx val="4"/>
          <c:order val="1"/>
          <c:tx>
            <c:strRef>
              <c:f>'Submission Output'!$H$12</c:f>
              <c:strCache>
                <c:ptCount val="1"/>
                <c:pt idx="0">
                  <c:v>Avg.</c:v>
                </c:pt>
              </c:strCache>
            </c:strRef>
          </c:tx>
          <c:spPr>
            <a:solidFill>
              <a:schemeClr val="tx2">
                <a:lumMod val="60000"/>
                <a:lumOff val="40000"/>
              </a:schemeClr>
            </a:solidFill>
            <a:ln>
              <a:solidFill>
                <a:schemeClr val="accent1">
                  <a:lumMod val="75000"/>
                </a:schemeClr>
              </a:solidFill>
            </a:ln>
            <a:effectLst>
              <a:glow rad="63500">
                <a:schemeClr val="tx2">
                  <a:lumMod val="60000"/>
                  <a:lumOff val="40000"/>
                  <a:alpha val="25000"/>
                </a:schemeClr>
              </a:glow>
              <a:outerShdw blurRad="50800" dist="38100" dir="2700000" algn="tl" rotWithShape="0">
                <a:prstClr val="black">
                  <a:alpha val="40000"/>
                </a:prstClr>
              </a:outerShdw>
              <a:softEdge rad="12700"/>
            </a:effectLst>
          </c:spPr>
          <c:invertIfNegative val="0"/>
          <c:cat>
            <c:strRef>
              <c:f>'Submission Output'!$C$13:$C$32</c:f>
              <c:strCache>
                <c:ptCount val="20"/>
                <c:pt idx="0">
                  <c:v>Production/ Service Planning</c:v>
                </c:pt>
                <c:pt idx="1">
                  <c:v>VC Delivery</c:v>
                </c:pt>
                <c:pt idx="2">
                  <c:v>VC Non Conformance</c:v>
                </c:pt>
                <c:pt idx="3">
                  <c:v>VC Improvement</c:v>
                </c:pt>
                <c:pt idx="4">
                  <c:v>VC Skills</c:v>
                </c:pt>
                <c:pt idx="5">
                  <c:v>5S Workplace Organisation</c:v>
                </c:pt>
                <c:pt idx="6">
                  <c:v>Set-up Reduction</c:v>
                </c:pt>
                <c:pt idx="7">
                  <c:v>Standardised Job</c:v>
                </c:pt>
                <c:pt idx="8">
                  <c:v>7 Quality Tools</c:v>
                </c:pt>
                <c:pt idx="9">
                  <c:v>SPC</c:v>
                </c:pt>
                <c:pt idx="10">
                  <c:v>OEE</c:v>
                </c:pt>
                <c:pt idx="11">
                  <c:v>Productivity Improvement</c:v>
                </c:pt>
                <c:pt idx="12">
                  <c:v>7 Wastes Processing</c:v>
                </c:pt>
                <c:pt idx="13">
                  <c:v>7 Wastes Movement</c:v>
                </c:pt>
                <c:pt idx="14">
                  <c:v>7 Wastes Transportation</c:v>
                </c:pt>
                <c:pt idx="15">
                  <c:v>7 Wastes  Defects</c:v>
                </c:pt>
                <c:pt idx="16">
                  <c:v>7 Wastes Waiting Time</c:v>
                </c:pt>
                <c:pt idx="17">
                  <c:v>7 Wastes Inventory</c:v>
                </c:pt>
                <c:pt idx="18">
                  <c:v>7 Wastes Overproduction</c:v>
                </c:pt>
                <c:pt idx="19">
                  <c:v>Kanban</c:v>
                </c:pt>
              </c:strCache>
            </c:strRef>
          </c:cat>
          <c:val>
            <c:numRef>
              <c:f>'Submission Output'!$H$13:$H$32</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53DD-4BE9-92D5-FF6C560C1FE3}"/>
            </c:ext>
          </c:extLst>
        </c:ser>
        <c:dLbls>
          <c:showLegendKey val="0"/>
          <c:showVal val="0"/>
          <c:showCatName val="0"/>
          <c:showSerName val="0"/>
          <c:showPercent val="0"/>
          <c:showBubbleSize val="0"/>
        </c:dLbls>
        <c:gapWidth val="40"/>
        <c:overlap val="70"/>
        <c:axId val="185853824"/>
        <c:axId val="185855360"/>
      </c:barChart>
      <c:catAx>
        <c:axId val="18585382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85855360"/>
        <c:crosses val="autoZero"/>
        <c:auto val="1"/>
        <c:lblAlgn val="ctr"/>
        <c:lblOffset val="100"/>
        <c:tickLblSkip val="1"/>
        <c:tickMarkSkip val="1"/>
        <c:noMultiLvlLbl val="0"/>
      </c:catAx>
      <c:valAx>
        <c:axId val="185855360"/>
        <c:scaling>
          <c:orientation val="minMax"/>
          <c:max val="4"/>
          <c:min val="0"/>
        </c:scaling>
        <c:delete val="0"/>
        <c:axPos val="t"/>
        <c:majorGridlines>
          <c:spPr>
            <a:ln w="3175">
              <a:no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85853824"/>
        <c:crosses val="autoZero"/>
        <c:crossBetween val="between"/>
        <c:majorUnit val="1"/>
        <c:minorUnit val="1"/>
      </c:valAx>
      <c:spPr>
        <a:gradFill>
          <a:gsLst>
            <a:gs pos="0">
              <a:schemeClr val="bg1">
                <a:lumMod val="75000"/>
                <a:alpha val="70000"/>
              </a:schemeClr>
            </a:gs>
            <a:gs pos="50000">
              <a:schemeClr val="bg1">
                <a:lumMod val="85000"/>
                <a:alpha val="80000"/>
              </a:schemeClr>
            </a:gs>
            <a:gs pos="100000">
              <a:schemeClr val="accent1">
                <a:tint val="23500"/>
                <a:satMod val="160000"/>
              </a:schemeClr>
            </a:gs>
          </a:gsLst>
          <a:lin ang="10800000" scaled="1"/>
        </a:gradFill>
        <a:ln w="12700">
          <a:solidFill>
            <a:srgbClr val="808080"/>
          </a:solidFill>
          <a:prstDash val="solid"/>
        </a:ln>
      </c:spPr>
    </c:plotArea>
    <c:legend>
      <c:legendPos val="r"/>
      <c:layout>
        <c:manualLayout>
          <c:xMode val="edge"/>
          <c:yMode val="edge"/>
          <c:x val="0.85776842319531976"/>
          <c:y val="0.53469401610178047"/>
          <c:w val="0.13564559723219688"/>
          <c:h val="8.9549300688668426E-2"/>
        </c:manualLayout>
      </c:layout>
      <c:overlay val="0"/>
      <c:spPr>
        <a:solidFill>
          <a:srgbClr val="FFFFFF"/>
        </a:solidFill>
        <a:ln w="3175">
          <a:solidFill>
            <a:srgbClr val="000000"/>
          </a:solidFill>
          <a:prstDash val="solid"/>
        </a:ln>
      </c:spPr>
      <c:txPr>
        <a:bodyPr/>
        <a:lstStyle/>
        <a:p>
          <a:pPr>
            <a:defRPr sz="8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GB" sz="1400">
                <a:latin typeface="+mn-lt"/>
              </a:rPr>
              <a:t>Management Commitment Scoring</a:t>
            </a:r>
          </a:p>
        </c:rich>
      </c:tx>
      <c:layout>
        <c:manualLayout>
          <c:xMode val="edge"/>
          <c:yMode val="edge"/>
          <c:x val="0.25841919760029997"/>
          <c:y val="2.9480314960629917E-3"/>
        </c:manualLayout>
      </c:layout>
      <c:overlay val="0"/>
      <c:spPr>
        <a:noFill/>
        <a:ln w="25400">
          <a:noFill/>
        </a:ln>
      </c:spPr>
    </c:title>
    <c:autoTitleDeleted val="0"/>
    <c:plotArea>
      <c:layout>
        <c:manualLayout>
          <c:layoutTarget val="inner"/>
          <c:xMode val="edge"/>
          <c:yMode val="edge"/>
          <c:x val="0.26853203265540793"/>
          <c:y val="0.14198854682433867"/>
          <c:w val="0.69913917624818245"/>
          <c:h val="0.82950911136107985"/>
        </c:manualLayout>
      </c:layout>
      <c:barChart>
        <c:barDir val="bar"/>
        <c:grouping val="clustered"/>
        <c:varyColors val="0"/>
        <c:ser>
          <c:idx val="0"/>
          <c:order val="0"/>
          <c:tx>
            <c:strRef>
              <c:f>'Submission Output'!$E$43</c:f>
              <c:strCache>
                <c:ptCount val="1"/>
                <c:pt idx="0">
                  <c:v>Target</c:v>
                </c:pt>
              </c:strCache>
            </c:strRef>
          </c:tx>
          <c:spPr>
            <a:solidFill>
              <a:schemeClr val="accent6">
                <a:lumMod val="60000"/>
                <a:lumOff val="40000"/>
              </a:schemeClr>
            </a:solidFill>
            <a:ln>
              <a:solidFill>
                <a:schemeClr val="accent6">
                  <a:lumMod val="75000"/>
                </a:schemeClr>
              </a:solidFill>
            </a:ln>
          </c:spPr>
          <c:invertIfNegative val="0"/>
          <c:dPt>
            <c:idx val="3"/>
            <c:invertIfNegative val="0"/>
            <c:bubble3D val="0"/>
            <c:spPr>
              <a:solidFill>
                <a:schemeClr val="accent6">
                  <a:lumMod val="75000"/>
                </a:schemeClr>
              </a:solidFill>
              <a:ln>
                <a:solidFill>
                  <a:schemeClr val="accent6">
                    <a:lumMod val="75000"/>
                  </a:schemeClr>
                </a:solidFill>
              </a:ln>
            </c:spPr>
            <c:extLst>
              <c:ext xmlns:c16="http://schemas.microsoft.com/office/drawing/2014/chart" uri="{C3380CC4-5D6E-409C-BE32-E72D297353CC}">
                <c16:uniqueId val="{00000001-5B22-4AF9-80D2-090E3597D330}"/>
              </c:ext>
            </c:extLst>
          </c:dPt>
          <c:dPt>
            <c:idx val="6"/>
            <c:invertIfNegative val="0"/>
            <c:bubble3D val="0"/>
            <c:spPr>
              <a:solidFill>
                <a:schemeClr val="accent6">
                  <a:lumMod val="75000"/>
                </a:schemeClr>
              </a:solidFill>
              <a:ln>
                <a:solidFill>
                  <a:schemeClr val="accent6">
                    <a:lumMod val="75000"/>
                  </a:schemeClr>
                </a:solidFill>
              </a:ln>
            </c:spPr>
            <c:extLst>
              <c:ext xmlns:c16="http://schemas.microsoft.com/office/drawing/2014/chart" uri="{C3380CC4-5D6E-409C-BE32-E72D297353CC}">
                <c16:uniqueId val="{00000003-5B22-4AF9-80D2-090E3597D330}"/>
              </c:ext>
            </c:extLst>
          </c:dPt>
          <c:cat>
            <c:strRef>
              <c:f>'Submission Output'!$I$45:$I$51</c:f>
              <c:strCache>
                <c:ptCount val="7"/>
                <c:pt idx="0">
                  <c:v>Approach</c:v>
                </c:pt>
                <c:pt idx="1">
                  <c:v>Deployment</c:v>
                </c:pt>
                <c:pt idx="2">
                  <c:v>Assessment &amp; Refinement</c:v>
                </c:pt>
                <c:pt idx="3">
                  <c:v>Overall Enablers Score</c:v>
                </c:pt>
                <c:pt idx="4">
                  <c:v>Relevance and Usability</c:v>
                </c:pt>
                <c:pt idx="5">
                  <c:v>Performance</c:v>
                </c:pt>
                <c:pt idx="6">
                  <c:v>Overall Results Score</c:v>
                </c:pt>
              </c:strCache>
            </c:strRef>
          </c:cat>
          <c:val>
            <c:numRef>
              <c:f>'Submission Output'!$K$45:$K$51</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5B22-4AF9-80D2-090E3597D330}"/>
            </c:ext>
          </c:extLst>
        </c:ser>
        <c:ser>
          <c:idx val="4"/>
          <c:order val="1"/>
          <c:tx>
            <c:strRef>
              <c:f>'Submission Output'!$D$43</c:f>
              <c:strCache>
                <c:ptCount val="1"/>
                <c:pt idx="0">
                  <c:v>Score</c:v>
                </c:pt>
              </c:strCache>
            </c:strRef>
          </c:tx>
          <c:spPr>
            <a:solidFill>
              <a:schemeClr val="tx2">
                <a:lumMod val="60000"/>
                <a:lumOff val="40000"/>
              </a:schemeClr>
            </a:solidFill>
            <a:ln>
              <a:solidFill>
                <a:schemeClr val="accent1">
                  <a:lumMod val="75000"/>
                </a:schemeClr>
              </a:solidFill>
            </a:ln>
            <a:effectLst>
              <a:outerShdw blurRad="50800" dist="38100" dir="2700000" algn="tl" rotWithShape="0">
                <a:prstClr val="black">
                  <a:alpha val="40000"/>
                </a:prstClr>
              </a:outerShdw>
              <a:softEdge rad="12700"/>
            </a:effectLst>
          </c:spPr>
          <c:invertIfNegative val="0"/>
          <c:dPt>
            <c:idx val="3"/>
            <c:invertIfNegative val="0"/>
            <c:bubble3D val="0"/>
            <c:spPr>
              <a:solidFill>
                <a:schemeClr val="tx2">
                  <a:lumMod val="75000"/>
                </a:schemeClr>
              </a:solidFill>
              <a:ln>
                <a:solidFill>
                  <a:schemeClr val="accent1">
                    <a:lumMod val="75000"/>
                  </a:schemeClr>
                </a:solidFill>
              </a:ln>
              <a:effectLst>
                <a:outerShdw blurRad="50800" dist="38100" dir="2700000" algn="tl" rotWithShape="0">
                  <a:prstClr val="black">
                    <a:alpha val="40000"/>
                  </a:prstClr>
                </a:outerShdw>
                <a:softEdge rad="12700"/>
              </a:effectLst>
            </c:spPr>
            <c:extLst>
              <c:ext xmlns:c16="http://schemas.microsoft.com/office/drawing/2014/chart" uri="{C3380CC4-5D6E-409C-BE32-E72D297353CC}">
                <c16:uniqueId val="{00000006-5B22-4AF9-80D2-090E3597D330}"/>
              </c:ext>
            </c:extLst>
          </c:dPt>
          <c:dPt>
            <c:idx val="6"/>
            <c:invertIfNegative val="0"/>
            <c:bubble3D val="0"/>
            <c:spPr>
              <a:solidFill>
                <a:schemeClr val="tx2">
                  <a:lumMod val="75000"/>
                </a:schemeClr>
              </a:solidFill>
              <a:ln>
                <a:solidFill>
                  <a:schemeClr val="accent1">
                    <a:lumMod val="75000"/>
                  </a:schemeClr>
                </a:solidFill>
              </a:ln>
              <a:effectLst>
                <a:outerShdw blurRad="50800" dist="38100" dir="2700000" algn="tl" rotWithShape="0">
                  <a:prstClr val="black">
                    <a:alpha val="40000"/>
                  </a:prstClr>
                </a:outerShdw>
                <a:softEdge rad="12700"/>
              </a:effectLst>
            </c:spPr>
            <c:extLst>
              <c:ext xmlns:c16="http://schemas.microsoft.com/office/drawing/2014/chart" uri="{C3380CC4-5D6E-409C-BE32-E72D297353CC}">
                <c16:uniqueId val="{00000008-5B22-4AF9-80D2-090E3597D330}"/>
              </c:ext>
            </c:extLst>
          </c:dPt>
          <c:cat>
            <c:strRef>
              <c:f>'Submission Output'!$I$45:$I$51</c:f>
              <c:strCache>
                <c:ptCount val="7"/>
                <c:pt idx="0">
                  <c:v>Approach</c:v>
                </c:pt>
                <c:pt idx="1">
                  <c:v>Deployment</c:v>
                </c:pt>
                <c:pt idx="2">
                  <c:v>Assessment &amp; Refinement</c:v>
                </c:pt>
                <c:pt idx="3">
                  <c:v>Overall Enablers Score</c:v>
                </c:pt>
                <c:pt idx="4">
                  <c:v>Relevance and Usability</c:v>
                </c:pt>
                <c:pt idx="5">
                  <c:v>Performance</c:v>
                </c:pt>
                <c:pt idx="6">
                  <c:v>Overall Results Score</c:v>
                </c:pt>
              </c:strCache>
            </c:strRef>
          </c:cat>
          <c:val>
            <c:numRef>
              <c:f>'Submission Output'!$J$45:$J$51</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9-5B22-4AF9-80D2-090E3597D330}"/>
            </c:ext>
          </c:extLst>
        </c:ser>
        <c:dLbls>
          <c:showLegendKey val="0"/>
          <c:showVal val="0"/>
          <c:showCatName val="0"/>
          <c:showSerName val="0"/>
          <c:showPercent val="0"/>
          <c:showBubbleSize val="0"/>
        </c:dLbls>
        <c:gapWidth val="40"/>
        <c:overlap val="70"/>
        <c:axId val="186103680"/>
        <c:axId val="186105216"/>
      </c:barChart>
      <c:catAx>
        <c:axId val="18610368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nchor="ctr" anchorCtr="0"/>
          <a:lstStyle/>
          <a:p>
            <a:pPr>
              <a:defRPr sz="900" b="0" i="0" u="none" strike="noStrike" baseline="0">
                <a:solidFill>
                  <a:srgbClr val="000000"/>
                </a:solidFill>
                <a:latin typeface="Arial"/>
                <a:ea typeface="Arial"/>
                <a:cs typeface="Arial"/>
              </a:defRPr>
            </a:pPr>
            <a:endParaRPr lang="en-US"/>
          </a:p>
        </c:txPr>
        <c:crossAx val="186105216"/>
        <c:crosses val="autoZero"/>
        <c:auto val="1"/>
        <c:lblAlgn val="ctr"/>
        <c:lblOffset val="100"/>
        <c:tickLblSkip val="1"/>
        <c:tickMarkSkip val="1"/>
        <c:noMultiLvlLbl val="0"/>
      </c:catAx>
      <c:valAx>
        <c:axId val="186105216"/>
        <c:scaling>
          <c:orientation val="minMax"/>
          <c:max val="100"/>
          <c:min val="0"/>
        </c:scaling>
        <c:delete val="0"/>
        <c:axPos val="t"/>
        <c:majorGridlines>
          <c:spPr>
            <a:ln w="3175">
              <a:no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86103680"/>
        <c:crosses val="autoZero"/>
        <c:crossBetween val="between"/>
      </c:valAx>
      <c:spPr>
        <a:gradFill>
          <a:gsLst>
            <a:gs pos="0">
              <a:schemeClr val="bg1">
                <a:lumMod val="75000"/>
                <a:alpha val="70000"/>
              </a:schemeClr>
            </a:gs>
            <a:gs pos="50000">
              <a:schemeClr val="bg1">
                <a:lumMod val="85000"/>
                <a:alpha val="80000"/>
              </a:schemeClr>
            </a:gs>
            <a:gs pos="100000">
              <a:schemeClr val="accent1">
                <a:tint val="23500"/>
                <a:satMod val="160000"/>
              </a:schemeClr>
            </a:gs>
          </a:gsLst>
          <a:lin ang="10800000" scaled="1"/>
        </a:gradFill>
        <a:ln w="12700">
          <a:solidFill>
            <a:srgbClr val="808080"/>
          </a:solidFill>
          <a:prstDash val="solid"/>
        </a:ln>
      </c:spPr>
    </c:plotArea>
    <c:legend>
      <c:legendPos val="r"/>
      <c:overlay val="1"/>
      <c:spPr>
        <a:solidFill>
          <a:schemeClr val="bg1"/>
        </a:solidFill>
        <a:ln>
          <a:solidFill>
            <a:schemeClr val="tx1"/>
          </a:solidFill>
        </a:ln>
      </c:sp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129885</xdr:colOff>
      <xdr:row>8</xdr:row>
      <xdr:rowOff>207200</xdr:rowOff>
    </xdr:from>
    <xdr:to>
      <xdr:col>17</xdr:col>
      <xdr:colOff>277092</xdr:colOff>
      <xdr:row>13</xdr:row>
      <xdr:rowOff>72544</xdr:rowOff>
    </xdr:to>
    <xdr:sp macro="" textlink="">
      <xdr:nvSpPr>
        <xdr:cNvPr id="2" name="TextBox 2">
          <a:extLst>
            <a:ext uri="{FF2B5EF4-FFF2-40B4-BE49-F238E27FC236}">
              <a16:creationId xmlns:a16="http://schemas.microsoft.com/office/drawing/2014/main" id="{00000000-0008-0000-0000-000002000000}"/>
            </a:ext>
          </a:extLst>
        </xdr:cNvPr>
        <xdr:cNvSpPr txBox="1">
          <a:spLocks noChangeArrowheads="1"/>
        </xdr:cNvSpPr>
      </xdr:nvSpPr>
      <xdr:spPr bwMode="auto">
        <a:xfrm>
          <a:off x="129885" y="2415268"/>
          <a:ext cx="9550980" cy="843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GB"/>
          </a:defPPr>
          <a:lvl1pPr algn="l" rtl="0" eaLnBrk="0" fontAlgn="base" hangingPunct="0">
            <a:spcBef>
              <a:spcPct val="0"/>
            </a:spcBef>
            <a:spcAft>
              <a:spcPct val="0"/>
            </a:spcAft>
            <a:defRPr sz="2400" kern="1200">
              <a:solidFill>
                <a:schemeClr val="tx1"/>
              </a:solidFill>
              <a:latin typeface="Microsoft Sans Serif" pitchFamily="34" charset="0"/>
              <a:ea typeface="+mn-ea"/>
              <a:cs typeface="+mn-cs"/>
            </a:defRPr>
          </a:lvl1pPr>
          <a:lvl2pPr marL="457200" algn="l" rtl="0" eaLnBrk="0" fontAlgn="base" hangingPunct="0">
            <a:spcBef>
              <a:spcPct val="0"/>
            </a:spcBef>
            <a:spcAft>
              <a:spcPct val="0"/>
            </a:spcAft>
            <a:defRPr sz="2400" kern="1200">
              <a:solidFill>
                <a:schemeClr val="tx1"/>
              </a:solidFill>
              <a:latin typeface="Microsoft Sans Serif" pitchFamily="34" charset="0"/>
              <a:ea typeface="+mn-ea"/>
              <a:cs typeface="+mn-cs"/>
            </a:defRPr>
          </a:lvl2pPr>
          <a:lvl3pPr marL="914400" algn="l" rtl="0" eaLnBrk="0" fontAlgn="base" hangingPunct="0">
            <a:spcBef>
              <a:spcPct val="0"/>
            </a:spcBef>
            <a:spcAft>
              <a:spcPct val="0"/>
            </a:spcAft>
            <a:defRPr sz="2400" kern="1200">
              <a:solidFill>
                <a:schemeClr val="tx1"/>
              </a:solidFill>
              <a:latin typeface="Microsoft Sans Serif" pitchFamily="34" charset="0"/>
              <a:ea typeface="+mn-ea"/>
              <a:cs typeface="+mn-cs"/>
            </a:defRPr>
          </a:lvl3pPr>
          <a:lvl4pPr marL="1371600" algn="l" rtl="0" eaLnBrk="0" fontAlgn="base" hangingPunct="0">
            <a:spcBef>
              <a:spcPct val="0"/>
            </a:spcBef>
            <a:spcAft>
              <a:spcPct val="0"/>
            </a:spcAft>
            <a:defRPr sz="2400" kern="1200">
              <a:solidFill>
                <a:schemeClr val="tx1"/>
              </a:solidFill>
              <a:latin typeface="Microsoft Sans Serif" pitchFamily="34" charset="0"/>
              <a:ea typeface="+mn-ea"/>
              <a:cs typeface="+mn-cs"/>
            </a:defRPr>
          </a:lvl4pPr>
          <a:lvl5pPr marL="1828800" algn="l" rtl="0" eaLnBrk="0" fontAlgn="base" hangingPunct="0">
            <a:spcBef>
              <a:spcPct val="0"/>
            </a:spcBef>
            <a:spcAft>
              <a:spcPct val="0"/>
            </a:spcAft>
            <a:defRPr sz="2400" kern="1200">
              <a:solidFill>
                <a:schemeClr val="tx1"/>
              </a:solidFill>
              <a:latin typeface="Microsoft Sans Serif" pitchFamily="34" charset="0"/>
              <a:ea typeface="+mn-ea"/>
              <a:cs typeface="+mn-cs"/>
            </a:defRPr>
          </a:lvl5pPr>
          <a:lvl6pPr marL="2286000" algn="l" defTabSz="914400" rtl="0" eaLnBrk="1" latinLnBrk="0" hangingPunct="1">
            <a:defRPr sz="2400" kern="1200">
              <a:solidFill>
                <a:schemeClr val="tx1"/>
              </a:solidFill>
              <a:latin typeface="Microsoft Sans Serif" pitchFamily="34" charset="0"/>
              <a:ea typeface="+mn-ea"/>
              <a:cs typeface="+mn-cs"/>
            </a:defRPr>
          </a:lvl6pPr>
          <a:lvl7pPr marL="2743200" algn="l" defTabSz="914400" rtl="0" eaLnBrk="1" latinLnBrk="0" hangingPunct="1">
            <a:defRPr sz="2400" kern="1200">
              <a:solidFill>
                <a:schemeClr val="tx1"/>
              </a:solidFill>
              <a:latin typeface="Microsoft Sans Serif" pitchFamily="34" charset="0"/>
              <a:ea typeface="+mn-ea"/>
              <a:cs typeface="+mn-cs"/>
            </a:defRPr>
          </a:lvl7pPr>
          <a:lvl8pPr marL="3200400" algn="l" defTabSz="914400" rtl="0" eaLnBrk="1" latinLnBrk="0" hangingPunct="1">
            <a:defRPr sz="2400" kern="1200">
              <a:solidFill>
                <a:schemeClr val="tx1"/>
              </a:solidFill>
              <a:latin typeface="Microsoft Sans Serif" pitchFamily="34" charset="0"/>
              <a:ea typeface="+mn-ea"/>
              <a:cs typeface="+mn-cs"/>
            </a:defRPr>
          </a:lvl8pPr>
          <a:lvl9pPr marL="3657600" algn="l" defTabSz="914400" rtl="0" eaLnBrk="1" latinLnBrk="0" hangingPunct="1">
            <a:defRPr sz="2400" kern="1200">
              <a:solidFill>
                <a:schemeClr val="tx1"/>
              </a:solidFill>
              <a:latin typeface="Microsoft Sans Serif" pitchFamily="34" charset="0"/>
              <a:ea typeface="+mn-ea"/>
              <a:cs typeface="+mn-cs"/>
            </a:defRPr>
          </a:lvl9pPr>
        </a:lstStyle>
        <a:p>
          <a:pPr algn="l"/>
          <a:r>
            <a:rPr lang="en-GB" altLang="en-US" sz="1200">
              <a:solidFill>
                <a:sysClr val="windowText" lastClr="000000"/>
              </a:solidFill>
              <a:latin typeface="+mn-lt"/>
            </a:rPr>
            <a:t>Fill</a:t>
          </a:r>
          <a:r>
            <a:rPr lang="en-GB" altLang="en-US" sz="1200" baseline="0">
              <a:solidFill>
                <a:sysClr val="windowText" lastClr="000000"/>
              </a:solidFill>
              <a:latin typeface="+mn-lt"/>
            </a:rPr>
            <a:t> in all fields on this tab with a </a:t>
          </a:r>
          <a:r>
            <a:rPr lang="en-GB" altLang="en-US" sz="1200" kern="1200" baseline="0">
              <a:ln>
                <a:noFill/>
              </a:ln>
              <a:solidFill>
                <a:schemeClr val="bg1">
                  <a:lumMod val="65000"/>
                </a:schemeClr>
              </a:solidFill>
              <a:latin typeface="+mn-lt"/>
              <a:ea typeface="+mn-ea"/>
              <a:cs typeface="+mn-cs"/>
            </a:rPr>
            <a:t>light g</a:t>
          </a:r>
          <a:r>
            <a:rPr lang="en-GB" altLang="en-US" sz="1200" baseline="0">
              <a:ln>
                <a:noFill/>
              </a:ln>
              <a:solidFill>
                <a:schemeClr val="bg1">
                  <a:lumMod val="65000"/>
                </a:schemeClr>
              </a:solidFill>
              <a:latin typeface="+mn-lt"/>
            </a:rPr>
            <a:t>rey background </a:t>
          </a:r>
          <a:r>
            <a:rPr lang="en-GB" altLang="en-US" sz="1200" baseline="0">
              <a:ln>
                <a:noFill/>
              </a:ln>
              <a:solidFill>
                <a:sysClr val="windowText" lastClr="000000"/>
              </a:solidFill>
              <a:latin typeface="+mn-lt"/>
            </a:rPr>
            <a:t>and </a:t>
          </a:r>
          <a:r>
            <a:rPr lang="en-GB" altLang="en-US" sz="1200" baseline="0">
              <a:ln>
                <a:noFill/>
              </a:ln>
              <a:solidFill>
                <a:srgbClr val="FF0000"/>
              </a:solidFill>
              <a:latin typeface="+mn-lt"/>
            </a:rPr>
            <a:t>red text </a:t>
          </a:r>
          <a:r>
            <a:rPr lang="en-GB" altLang="en-US" sz="1200" baseline="0">
              <a:ln>
                <a:noFill/>
              </a:ln>
              <a:solidFill>
                <a:sysClr val="windowText" lastClr="000000"/>
              </a:solidFill>
              <a:latin typeface="+mn-lt"/>
            </a:rPr>
            <a:t>this is the only tab where any input is required., all scoring is automated</a:t>
          </a:r>
        </a:p>
        <a:p>
          <a:pPr algn="l"/>
          <a:r>
            <a:rPr lang="en-GB" altLang="en-US" sz="1200" kern="1200">
              <a:solidFill>
                <a:srgbClr val="FF0000"/>
              </a:solidFill>
              <a:latin typeface="+mn-lt"/>
              <a:ea typeface="+mn-ea"/>
              <a:cs typeface="+mn-cs"/>
            </a:rPr>
            <a:t> </a:t>
          </a:r>
        </a:p>
        <a:p>
          <a:pPr algn="l"/>
          <a:r>
            <a:rPr lang="en-GB" altLang="en-US" sz="1200" kern="1200">
              <a:solidFill>
                <a:sysClr val="windowText" lastClr="000000"/>
              </a:solidFill>
              <a:latin typeface="+mn-lt"/>
              <a:ea typeface="+mn-ea"/>
              <a:cs typeface="+mn-cs"/>
            </a:rPr>
            <a:t>These inputs feed through to the other tabs</a:t>
          </a:r>
          <a:r>
            <a:rPr lang="en-GB" altLang="en-US" sz="1200" kern="1200" baseline="0">
              <a:solidFill>
                <a:sysClr val="windowText" lastClr="000000"/>
              </a:solidFill>
              <a:latin typeface="+mn-lt"/>
              <a:ea typeface="+mn-ea"/>
              <a:cs typeface="+mn-cs"/>
            </a:rPr>
            <a:t> in this spreadheet which are designed for copying visual tables and graphs into the Manufacturing Excellence Report Template (Word Document), Presentation formats, and for copying into the SC21 Submission Template</a:t>
          </a:r>
          <a:endParaRPr lang="en-GB" altLang="en-US" sz="1200" kern="1200">
            <a:solidFill>
              <a:sysClr val="windowText" lastClr="000000"/>
            </a:solidFill>
            <a:latin typeface="+mn-lt"/>
            <a:ea typeface="+mn-ea"/>
            <a:cs typeface="+mn-cs"/>
          </a:endParaRPr>
        </a:p>
      </xdr:txBody>
    </xdr:sp>
    <xdr:clientData/>
  </xdr:twoCellAnchor>
  <xdr:twoCellAnchor editAs="oneCell">
    <xdr:from>
      <xdr:col>18</xdr:col>
      <xdr:colOff>114300</xdr:colOff>
      <xdr:row>6</xdr:row>
      <xdr:rowOff>352426</xdr:rowOff>
    </xdr:from>
    <xdr:to>
      <xdr:col>19</xdr:col>
      <xdr:colOff>601555</xdr:colOff>
      <xdr:row>11</xdr:row>
      <xdr:rowOff>28576</xdr:rowOff>
    </xdr:to>
    <xdr:pic>
      <xdr:nvPicPr>
        <xdr:cNvPr id="6" name="Picture 5">
          <a:extLst>
            <a:ext uri="{FF2B5EF4-FFF2-40B4-BE49-F238E27FC236}">
              <a16:creationId xmlns:a16="http://schemas.microsoft.com/office/drawing/2014/main" id="{98E93CA4-D736-48BE-ADF2-50C8E04C08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06025" y="1781176"/>
          <a:ext cx="677755" cy="1104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24368</xdr:colOff>
      <xdr:row>1</xdr:row>
      <xdr:rowOff>166589</xdr:rowOff>
    </xdr:from>
    <xdr:to>
      <xdr:col>16</xdr:col>
      <xdr:colOff>85725</xdr:colOff>
      <xdr:row>10</xdr:row>
      <xdr:rowOff>223261</xdr:rowOff>
    </xdr:to>
    <xdr:sp macro="" textlink="">
      <xdr:nvSpPr>
        <xdr:cNvPr id="2" name="TextBox 2">
          <a:extLst>
            <a:ext uri="{FF2B5EF4-FFF2-40B4-BE49-F238E27FC236}">
              <a16:creationId xmlns:a16="http://schemas.microsoft.com/office/drawing/2014/main" id="{00000000-0008-0000-0100-000002000000}"/>
            </a:ext>
          </a:extLst>
        </xdr:cNvPr>
        <xdr:cNvSpPr txBox="1">
          <a:spLocks noChangeArrowheads="1"/>
        </xdr:cNvSpPr>
      </xdr:nvSpPr>
      <xdr:spPr bwMode="auto">
        <a:xfrm>
          <a:off x="7110968" y="261839"/>
          <a:ext cx="2499757" cy="162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n-GB"/>
          </a:defPPr>
          <a:lvl1pPr algn="l" rtl="0" eaLnBrk="0" fontAlgn="base" hangingPunct="0">
            <a:spcBef>
              <a:spcPct val="0"/>
            </a:spcBef>
            <a:spcAft>
              <a:spcPct val="0"/>
            </a:spcAft>
            <a:defRPr sz="2400" kern="1200">
              <a:solidFill>
                <a:schemeClr val="tx1"/>
              </a:solidFill>
              <a:latin typeface="Microsoft Sans Serif" pitchFamily="34" charset="0"/>
              <a:ea typeface="+mn-ea"/>
              <a:cs typeface="+mn-cs"/>
            </a:defRPr>
          </a:lvl1pPr>
          <a:lvl2pPr marL="457200" algn="l" rtl="0" eaLnBrk="0" fontAlgn="base" hangingPunct="0">
            <a:spcBef>
              <a:spcPct val="0"/>
            </a:spcBef>
            <a:spcAft>
              <a:spcPct val="0"/>
            </a:spcAft>
            <a:defRPr sz="2400" kern="1200">
              <a:solidFill>
                <a:schemeClr val="tx1"/>
              </a:solidFill>
              <a:latin typeface="Microsoft Sans Serif" pitchFamily="34" charset="0"/>
              <a:ea typeface="+mn-ea"/>
              <a:cs typeface="+mn-cs"/>
            </a:defRPr>
          </a:lvl2pPr>
          <a:lvl3pPr marL="914400" algn="l" rtl="0" eaLnBrk="0" fontAlgn="base" hangingPunct="0">
            <a:spcBef>
              <a:spcPct val="0"/>
            </a:spcBef>
            <a:spcAft>
              <a:spcPct val="0"/>
            </a:spcAft>
            <a:defRPr sz="2400" kern="1200">
              <a:solidFill>
                <a:schemeClr val="tx1"/>
              </a:solidFill>
              <a:latin typeface="Microsoft Sans Serif" pitchFamily="34" charset="0"/>
              <a:ea typeface="+mn-ea"/>
              <a:cs typeface="+mn-cs"/>
            </a:defRPr>
          </a:lvl3pPr>
          <a:lvl4pPr marL="1371600" algn="l" rtl="0" eaLnBrk="0" fontAlgn="base" hangingPunct="0">
            <a:spcBef>
              <a:spcPct val="0"/>
            </a:spcBef>
            <a:spcAft>
              <a:spcPct val="0"/>
            </a:spcAft>
            <a:defRPr sz="2400" kern="1200">
              <a:solidFill>
                <a:schemeClr val="tx1"/>
              </a:solidFill>
              <a:latin typeface="Microsoft Sans Serif" pitchFamily="34" charset="0"/>
              <a:ea typeface="+mn-ea"/>
              <a:cs typeface="+mn-cs"/>
            </a:defRPr>
          </a:lvl4pPr>
          <a:lvl5pPr marL="1828800" algn="l" rtl="0" eaLnBrk="0" fontAlgn="base" hangingPunct="0">
            <a:spcBef>
              <a:spcPct val="0"/>
            </a:spcBef>
            <a:spcAft>
              <a:spcPct val="0"/>
            </a:spcAft>
            <a:defRPr sz="2400" kern="1200">
              <a:solidFill>
                <a:schemeClr val="tx1"/>
              </a:solidFill>
              <a:latin typeface="Microsoft Sans Serif" pitchFamily="34" charset="0"/>
              <a:ea typeface="+mn-ea"/>
              <a:cs typeface="+mn-cs"/>
            </a:defRPr>
          </a:lvl5pPr>
          <a:lvl6pPr marL="2286000" algn="l" defTabSz="914400" rtl="0" eaLnBrk="1" latinLnBrk="0" hangingPunct="1">
            <a:defRPr sz="2400" kern="1200">
              <a:solidFill>
                <a:schemeClr val="tx1"/>
              </a:solidFill>
              <a:latin typeface="Microsoft Sans Serif" pitchFamily="34" charset="0"/>
              <a:ea typeface="+mn-ea"/>
              <a:cs typeface="+mn-cs"/>
            </a:defRPr>
          </a:lvl6pPr>
          <a:lvl7pPr marL="2743200" algn="l" defTabSz="914400" rtl="0" eaLnBrk="1" latinLnBrk="0" hangingPunct="1">
            <a:defRPr sz="2400" kern="1200">
              <a:solidFill>
                <a:schemeClr val="tx1"/>
              </a:solidFill>
              <a:latin typeface="Microsoft Sans Serif" pitchFamily="34" charset="0"/>
              <a:ea typeface="+mn-ea"/>
              <a:cs typeface="+mn-cs"/>
            </a:defRPr>
          </a:lvl7pPr>
          <a:lvl8pPr marL="3200400" algn="l" defTabSz="914400" rtl="0" eaLnBrk="1" latinLnBrk="0" hangingPunct="1">
            <a:defRPr sz="2400" kern="1200">
              <a:solidFill>
                <a:schemeClr val="tx1"/>
              </a:solidFill>
              <a:latin typeface="Microsoft Sans Serif" pitchFamily="34" charset="0"/>
              <a:ea typeface="+mn-ea"/>
              <a:cs typeface="+mn-cs"/>
            </a:defRPr>
          </a:lvl8pPr>
          <a:lvl9pPr marL="3657600" algn="l" defTabSz="914400" rtl="0" eaLnBrk="1" latinLnBrk="0" hangingPunct="1">
            <a:defRPr sz="2400" kern="1200">
              <a:solidFill>
                <a:schemeClr val="tx1"/>
              </a:solidFill>
              <a:latin typeface="Microsoft Sans Serif" pitchFamily="34" charset="0"/>
              <a:ea typeface="+mn-ea"/>
              <a:cs typeface="+mn-cs"/>
            </a:defRPr>
          </a:lvl9pPr>
        </a:lstStyle>
        <a:p>
          <a:pPr algn="ctr"/>
          <a:r>
            <a:rPr lang="en-GB" altLang="en-US" sz="1000" baseline="0">
              <a:ln>
                <a:noFill/>
              </a:ln>
              <a:solidFill>
                <a:srgbClr val="FF0000"/>
              </a:solidFill>
              <a:latin typeface="+mn-lt"/>
            </a:rPr>
            <a:t>All cells on this tab are automated, scores are completed on the</a:t>
          </a:r>
          <a:r>
            <a:rPr lang="en-GB" altLang="en-US" sz="1000" b="1" baseline="0">
              <a:ln>
                <a:noFill/>
              </a:ln>
              <a:solidFill>
                <a:srgbClr val="FF0000"/>
              </a:solidFill>
              <a:latin typeface="+mn-lt"/>
            </a:rPr>
            <a:t> Input </a:t>
          </a:r>
          <a:r>
            <a:rPr lang="en-GB" altLang="en-US" sz="1000" baseline="0">
              <a:ln>
                <a:noFill/>
              </a:ln>
              <a:solidFill>
                <a:srgbClr val="FF0000"/>
              </a:solidFill>
              <a:latin typeface="+mn-lt"/>
            </a:rPr>
            <a:t>Tab.</a:t>
          </a:r>
          <a:endParaRPr lang="en-GB" altLang="en-US" sz="1000" baseline="0">
            <a:ln>
              <a:noFill/>
            </a:ln>
            <a:solidFill>
              <a:schemeClr val="bg1">
                <a:lumMod val="65000"/>
              </a:schemeClr>
            </a:solidFill>
            <a:latin typeface="+mn-lt"/>
          </a:endParaRPr>
        </a:p>
        <a:p>
          <a:pPr algn="ctr"/>
          <a:endParaRPr lang="en-GB" altLang="en-US" sz="1000" kern="1200" baseline="0">
            <a:solidFill>
              <a:srgbClr val="FF0000"/>
            </a:solidFill>
            <a:latin typeface="+mn-lt"/>
            <a:ea typeface="+mn-ea"/>
            <a:cs typeface="+mn-cs"/>
          </a:endParaRPr>
        </a:p>
        <a:p>
          <a:pPr algn="ctr"/>
          <a:r>
            <a:rPr lang="en-GB" altLang="en-US" sz="1000" kern="1200" baseline="0">
              <a:solidFill>
                <a:srgbClr val="FF0000"/>
              </a:solidFill>
              <a:latin typeface="+mn-lt"/>
              <a:ea typeface="+mn-ea"/>
              <a:cs typeface="+mn-cs"/>
            </a:rPr>
            <a:t>Each block in this sheet is sized correctly to copy and paste into the Word document  </a:t>
          </a:r>
          <a:r>
            <a:rPr lang="en-GB" altLang="en-US" sz="1000" b="1" kern="1200" baseline="0">
              <a:solidFill>
                <a:srgbClr val="FF0000"/>
              </a:solidFill>
              <a:latin typeface="+mn-lt"/>
              <a:ea typeface="+mn-ea"/>
              <a:cs typeface="+mn-cs"/>
            </a:rPr>
            <a:t>Man Ex Report Template</a:t>
          </a:r>
          <a:r>
            <a:rPr lang="en-GB" altLang="en-US" sz="1000" kern="1200" baseline="0">
              <a:solidFill>
                <a:srgbClr val="FF0000"/>
              </a:solidFill>
              <a:latin typeface="+mn-lt"/>
              <a:ea typeface="+mn-ea"/>
              <a:cs typeface="+mn-cs"/>
            </a:rPr>
            <a:t>.</a:t>
          </a:r>
        </a:p>
        <a:p>
          <a:pPr algn="ctr"/>
          <a:endParaRPr lang="en-GB" altLang="en-US" sz="1000" kern="1200" baseline="0">
            <a:solidFill>
              <a:srgbClr val="FF0000"/>
            </a:solidFill>
            <a:latin typeface="+mn-lt"/>
            <a:ea typeface="+mn-ea"/>
            <a:cs typeface="+mn-cs"/>
          </a:endParaRPr>
        </a:p>
        <a:p>
          <a:pPr algn="ctr"/>
          <a:r>
            <a:rPr lang="en-GB" altLang="en-US" sz="1000" b="1" kern="1200" baseline="0">
              <a:solidFill>
                <a:srgbClr val="FF0000"/>
              </a:solidFill>
              <a:latin typeface="+mn-lt"/>
              <a:ea typeface="+mn-ea"/>
              <a:cs typeface="+mn-cs"/>
            </a:rPr>
            <a:t>Copy the cells as outlined</a:t>
          </a:r>
        </a:p>
        <a:p>
          <a:pPr algn="ctr"/>
          <a:endParaRPr lang="en-GB" altLang="en-US" sz="1000" b="1" kern="1200" baseline="0">
            <a:solidFill>
              <a:srgbClr val="FF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altLang="en-US" sz="1000" b="1" i="0" u="none" strike="noStrike" kern="1200" cap="none" spc="0" normalizeH="0" baseline="0" noProof="0">
              <a:ln>
                <a:noFill/>
              </a:ln>
              <a:solidFill>
                <a:srgbClr val="FF0000"/>
              </a:solidFill>
              <a:effectLst/>
              <a:uLnTx/>
              <a:uFillTx/>
              <a:latin typeface="+mn-lt"/>
              <a:ea typeface="+mn-ea"/>
              <a:cs typeface="+mn-cs"/>
            </a:rPr>
            <a:t>Use PASTE SPECIAL - PASTE AS PICTURE in word document</a:t>
          </a:r>
        </a:p>
        <a:p>
          <a:pPr algn="ctr"/>
          <a:endParaRPr lang="en-GB" altLang="en-US" sz="1000" b="1" kern="1200">
            <a:solidFill>
              <a:srgbClr val="FF0000"/>
            </a:solidFill>
            <a:latin typeface="+mn-lt"/>
            <a:ea typeface="+mn-ea"/>
            <a:cs typeface="+mn-cs"/>
          </a:endParaRPr>
        </a:p>
      </xdr:txBody>
    </xdr:sp>
    <xdr:clientData/>
  </xdr:twoCellAnchor>
  <xdr:twoCellAnchor>
    <xdr:from>
      <xdr:col>0</xdr:col>
      <xdr:colOff>166688</xdr:colOff>
      <xdr:row>4</xdr:row>
      <xdr:rowOff>55563</xdr:rowOff>
    </xdr:from>
    <xdr:to>
      <xdr:col>11</xdr:col>
      <xdr:colOff>47625</xdr:colOff>
      <xdr:row>20</xdr:row>
      <xdr:rowOff>39687</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166688" y="762001"/>
          <a:ext cx="6357937" cy="3540124"/>
        </a:xfrm>
        <a:prstGeom prst="rect">
          <a:avLst/>
        </a:prstGeom>
        <a:noFill/>
        <a:ln>
          <a:solidFill>
            <a:srgbClr val="C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116167</xdr:colOff>
      <xdr:row>10</xdr:row>
      <xdr:rowOff>220028</xdr:rowOff>
    </xdr:from>
    <xdr:to>
      <xdr:col>12</xdr:col>
      <xdr:colOff>85543</xdr:colOff>
      <xdr:row>10</xdr:row>
      <xdr:rowOff>369459</xdr:rowOff>
    </xdr:to>
    <xdr:sp macro="" textlink="">
      <xdr:nvSpPr>
        <xdr:cNvPr id="4" name="Right Arrow 3">
          <a:extLst>
            <a:ext uri="{FF2B5EF4-FFF2-40B4-BE49-F238E27FC236}">
              <a16:creationId xmlns:a16="http://schemas.microsoft.com/office/drawing/2014/main" id="{00000000-0008-0000-0100-000004000000}"/>
            </a:ext>
          </a:extLst>
        </xdr:cNvPr>
        <xdr:cNvSpPr/>
      </xdr:nvSpPr>
      <xdr:spPr>
        <a:xfrm rot="9618982">
          <a:off x="6593167" y="1863091"/>
          <a:ext cx="580564" cy="1494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12</xdr:col>
      <xdr:colOff>17097</xdr:colOff>
      <xdr:row>10</xdr:row>
      <xdr:rowOff>521241</xdr:rowOff>
    </xdr:from>
    <xdr:to>
      <xdr:col>16</xdr:col>
      <xdr:colOff>242522</xdr:colOff>
      <xdr:row>16</xdr:row>
      <xdr:rowOff>531688</xdr:rowOff>
    </xdr:to>
    <xdr:pic>
      <xdr:nvPicPr>
        <xdr:cNvPr id="10" name="Picture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38866" y="2191779"/>
          <a:ext cx="2657964" cy="14611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5</xdr:row>
      <xdr:rowOff>171450</xdr:rowOff>
    </xdr:from>
    <xdr:to>
      <xdr:col>6</xdr:col>
      <xdr:colOff>47625</xdr:colOff>
      <xdr:row>14</xdr:row>
      <xdr:rowOff>47624</xdr:rowOff>
    </xdr:to>
    <xdr:sp macro="" textlink="">
      <xdr:nvSpPr>
        <xdr:cNvPr id="3" name="Rectangle 2">
          <a:extLst>
            <a:ext uri="{FF2B5EF4-FFF2-40B4-BE49-F238E27FC236}">
              <a16:creationId xmlns:a16="http://schemas.microsoft.com/office/drawing/2014/main" id="{00000000-0008-0000-0200-000003000000}"/>
            </a:ext>
          </a:extLst>
        </xdr:cNvPr>
        <xdr:cNvSpPr/>
      </xdr:nvSpPr>
      <xdr:spPr>
        <a:xfrm>
          <a:off x="200025" y="1047750"/>
          <a:ext cx="6372225" cy="1228724"/>
        </a:xfrm>
        <a:prstGeom prst="rect">
          <a:avLst/>
        </a:prstGeom>
        <a:noFill/>
        <a:ln>
          <a:solidFill>
            <a:srgbClr val="C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124857</xdr:colOff>
      <xdr:row>12</xdr:row>
      <xdr:rowOff>81753</xdr:rowOff>
    </xdr:from>
    <xdr:to>
      <xdr:col>7</xdr:col>
      <xdr:colOff>327154</xdr:colOff>
      <xdr:row>12</xdr:row>
      <xdr:rowOff>141259</xdr:rowOff>
    </xdr:to>
    <xdr:sp macro="" textlink="">
      <xdr:nvSpPr>
        <xdr:cNvPr id="4" name="Right Arrow 3">
          <a:extLst>
            <a:ext uri="{FF2B5EF4-FFF2-40B4-BE49-F238E27FC236}">
              <a16:creationId xmlns:a16="http://schemas.microsoft.com/office/drawing/2014/main" id="{00000000-0008-0000-0200-000004000000}"/>
            </a:ext>
          </a:extLst>
        </xdr:cNvPr>
        <xdr:cNvSpPr/>
      </xdr:nvSpPr>
      <xdr:spPr>
        <a:xfrm rot="11720932">
          <a:off x="6649482" y="2177253"/>
          <a:ext cx="811897" cy="5950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266696</xdr:colOff>
      <xdr:row>2</xdr:row>
      <xdr:rowOff>138635</xdr:rowOff>
    </xdr:from>
    <xdr:to>
      <xdr:col>12</xdr:col>
      <xdr:colOff>476249</xdr:colOff>
      <xdr:row>15</xdr:row>
      <xdr:rowOff>124877</xdr:rowOff>
    </xdr:to>
    <xdr:sp macro="" textlink="">
      <xdr:nvSpPr>
        <xdr:cNvPr id="5" name="TextBox 2">
          <a:extLst>
            <a:ext uri="{FF2B5EF4-FFF2-40B4-BE49-F238E27FC236}">
              <a16:creationId xmlns:a16="http://schemas.microsoft.com/office/drawing/2014/main" id="{00000000-0008-0000-0200-000005000000}"/>
            </a:ext>
          </a:extLst>
        </xdr:cNvPr>
        <xdr:cNvSpPr txBox="1">
          <a:spLocks noChangeArrowheads="1"/>
        </xdr:cNvSpPr>
      </xdr:nvSpPr>
      <xdr:spPr bwMode="auto">
        <a:xfrm>
          <a:off x="7336363" y="572552"/>
          <a:ext cx="3278719" cy="2367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n-GB"/>
          </a:defPPr>
          <a:lvl1pPr algn="l" rtl="0" eaLnBrk="0" fontAlgn="base" hangingPunct="0">
            <a:spcBef>
              <a:spcPct val="0"/>
            </a:spcBef>
            <a:spcAft>
              <a:spcPct val="0"/>
            </a:spcAft>
            <a:defRPr sz="2400" kern="1200">
              <a:solidFill>
                <a:schemeClr val="tx1"/>
              </a:solidFill>
              <a:latin typeface="Microsoft Sans Serif" pitchFamily="34" charset="0"/>
              <a:ea typeface="+mn-ea"/>
              <a:cs typeface="+mn-cs"/>
            </a:defRPr>
          </a:lvl1pPr>
          <a:lvl2pPr marL="457200" algn="l" rtl="0" eaLnBrk="0" fontAlgn="base" hangingPunct="0">
            <a:spcBef>
              <a:spcPct val="0"/>
            </a:spcBef>
            <a:spcAft>
              <a:spcPct val="0"/>
            </a:spcAft>
            <a:defRPr sz="2400" kern="1200">
              <a:solidFill>
                <a:schemeClr val="tx1"/>
              </a:solidFill>
              <a:latin typeface="Microsoft Sans Serif" pitchFamily="34" charset="0"/>
              <a:ea typeface="+mn-ea"/>
              <a:cs typeface="+mn-cs"/>
            </a:defRPr>
          </a:lvl2pPr>
          <a:lvl3pPr marL="914400" algn="l" rtl="0" eaLnBrk="0" fontAlgn="base" hangingPunct="0">
            <a:spcBef>
              <a:spcPct val="0"/>
            </a:spcBef>
            <a:spcAft>
              <a:spcPct val="0"/>
            </a:spcAft>
            <a:defRPr sz="2400" kern="1200">
              <a:solidFill>
                <a:schemeClr val="tx1"/>
              </a:solidFill>
              <a:latin typeface="Microsoft Sans Serif" pitchFamily="34" charset="0"/>
              <a:ea typeface="+mn-ea"/>
              <a:cs typeface="+mn-cs"/>
            </a:defRPr>
          </a:lvl3pPr>
          <a:lvl4pPr marL="1371600" algn="l" rtl="0" eaLnBrk="0" fontAlgn="base" hangingPunct="0">
            <a:spcBef>
              <a:spcPct val="0"/>
            </a:spcBef>
            <a:spcAft>
              <a:spcPct val="0"/>
            </a:spcAft>
            <a:defRPr sz="2400" kern="1200">
              <a:solidFill>
                <a:schemeClr val="tx1"/>
              </a:solidFill>
              <a:latin typeface="Microsoft Sans Serif" pitchFamily="34" charset="0"/>
              <a:ea typeface="+mn-ea"/>
              <a:cs typeface="+mn-cs"/>
            </a:defRPr>
          </a:lvl4pPr>
          <a:lvl5pPr marL="1828800" algn="l" rtl="0" eaLnBrk="0" fontAlgn="base" hangingPunct="0">
            <a:spcBef>
              <a:spcPct val="0"/>
            </a:spcBef>
            <a:spcAft>
              <a:spcPct val="0"/>
            </a:spcAft>
            <a:defRPr sz="2400" kern="1200">
              <a:solidFill>
                <a:schemeClr val="tx1"/>
              </a:solidFill>
              <a:latin typeface="Microsoft Sans Serif" pitchFamily="34" charset="0"/>
              <a:ea typeface="+mn-ea"/>
              <a:cs typeface="+mn-cs"/>
            </a:defRPr>
          </a:lvl5pPr>
          <a:lvl6pPr marL="2286000" algn="l" defTabSz="914400" rtl="0" eaLnBrk="1" latinLnBrk="0" hangingPunct="1">
            <a:defRPr sz="2400" kern="1200">
              <a:solidFill>
                <a:schemeClr val="tx1"/>
              </a:solidFill>
              <a:latin typeface="Microsoft Sans Serif" pitchFamily="34" charset="0"/>
              <a:ea typeface="+mn-ea"/>
              <a:cs typeface="+mn-cs"/>
            </a:defRPr>
          </a:lvl6pPr>
          <a:lvl7pPr marL="2743200" algn="l" defTabSz="914400" rtl="0" eaLnBrk="1" latinLnBrk="0" hangingPunct="1">
            <a:defRPr sz="2400" kern="1200">
              <a:solidFill>
                <a:schemeClr val="tx1"/>
              </a:solidFill>
              <a:latin typeface="Microsoft Sans Serif" pitchFamily="34" charset="0"/>
              <a:ea typeface="+mn-ea"/>
              <a:cs typeface="+mn-cs"/>
            </a:defRPr>
          </a:lvl7pPr>
          <a:lvl8pPr marL="3200400" algn="l" defTabSz="914400" rtl="0" eaLnBrk="1" latinLnBrk="0" hangingPunct="1">
            <a:defRPr sz="2400" kern="1200">
              <a:solidFill>
                <a:schemeClr val="tx1"/>
              </a:solidFill>
              <a:latin typeface="Microsoft Sans Serif" pitchFamily="34" charset="0"/>
              <a:ea typeface="+mn-ea"/>
              <a:cs typeface="+mn-cs"/>
            </a:defRPr>
          </a:lvl8pPr>
          <a:lvl9pPr marL="3657600" algn="l" defTabSz="914400" rtl="0" eaLnBrk="1" latinLnBrk="0" hangingPunct="1">
            <a:defRPr sz="2400" kern="1200">
              <a:solidFill>
                <a:schemeClr val="tx1"/>
              </a:solidFill>
              <a:latin typeface="Microsoft Sans Serif" pitchFamily="34" charset="0"/>
              <a:ea typeface="+mn-ea"/>
              <a:cs typeface="+mn-cs"/>
            </a:defRPr>
          </a:lvl9pPr>
        </a:lstStyle>
        <a:p>
          <a:pPr algn="ctr"/>
          <a:r>
            <a:rPr lang="en-GB" altLang="en-US" sz="1000" baseline="0">
              <a:ln>
                <a:noFill/>
              </a:ln>
              <a:solidFill>
                <a:srgbClr val="FF0000"/>
              </a:solidFill>
              <a:latin typeface="+mn-lt"/>
            </a:rPr>
            <a:t>All cells  on this tab are automated, scores are completed on the</a:t>
          </a:r>
          <a:r>
            <a:rPr lang="en-GB" altLang="en-US" sz="1000" b="1" baseline="0">
              <a:ln>
                <a:noFill/>
              </a:ln>
              <a:solidFill>
                <a:srgbClr val="FF0000"/>
              </a:solidFill>
              <a:latin typeface="+mn-lt"/>
            </a:rPr>
            <a:t> Input </a:t>
          </a:r>
          <a:r>
            <a:rPr lang="en-GB" altLang="en-US" sz="1000" baseline="0">
              <a:ln>
                <a:noFill/>
              </a:ln>
              <a:solidFill>
                <a:srgbClr val="FF0000"/>
              </a:solidFill>
              <a:latin typeface="+mn-lt"/>
            </a:rPr>
            <a:t>Tab.</a:t>
          </a:r>
          <a:endParaRPr lang="en-GB" altLang="en-US" sz="1000" baseline="0">
            <a:ln>
              <a:noFill/>
            </a:ln>
            <a:solidFill>
              <a:schemeClr val="bg1">
                <a:lumMod val="65000"/>
              </a:schemeClr>
            </a:solidFill>
            <a:latin typeface="+mn-lt"/>
          </a:endParaRPr>
        </a:p>
        <a:p>
          <a:pPr algn="ctr"/>
          <a:endParaRPr lang="en-GB" altLang="en-US" sz="1000" kern="1200" baseline="0">
            <a:solidFill>
              <a:srgbClr val="FF0000"/>
            </a:solidFill>
            <a:latin typeface="+mn-lt"/>
            <a:ea typeface="+mn-ea"/>
            <a:cs typeface="+mn-cs"/>
          </a:endParaRPr>
        </a:p>
        <a:p>
          <a:pPr algn="ctr"/>
          <a:r>
            <a:rPr lang="en-GB" altLang="en-US" sz="1000" kern="1200" baseline="0">
              <a:solidFill>
                <a:srgbClr val="FF0000"/>
              </a:solidFill>
              <a:latin typeface="+mn-lt"/>
              <a:ea typeface="+mn-ea"/>
              <a:cs typeface="+mn-cs"/>
            </a:rPr>
            <a:t>Each block in this sheet is sized correctly to copy and paste into the Word document </a:t>
          </a:r>
          <a:r>
            <a:rPr lang="en-GB" altLang="en-US" sz="1000" b="1" kern="1200" baseline="0">
              <a:solidFill>
                <a:srgbClr val="FF0000"/>
              </a:solidFill>
              <a:latin typeface="+mn-lt"/>
              <a:ea typeface="+mn-ea"/>
              <a:cs typeface="+mn-cs"/>
            </a:rPr>
            <a:t>Man Ex Report Template.</a:t>
          </a:r>
        </a:p>
        <a:p>
          <a:pPr algn="ctr"/>
          <a:endParaRPr lang="en-GB" altLang="en-US" sz="1000" kern="1200" baseline="0">
            <a:solidFill>
              <a:srgbClr val="FF0000"/>
            </a:solidFill>
            <a:latin typeface="+mn-lt"/>
            <a:ea typeface="+mn-ea"/>
            <a:cs typeface="+mn-cs"/>
          </a:endParaRPr>
        </a:p>
        <a:p>
          <a:pPr algn="ctr"/>
          <a:r>
            <a:rPr lang="en-GB" altLang="en-US" sz="1000" kern="1200" baseline="0">
              <a:solidFill>
                <a:srgbClr val="FF0000"/>
              </a:solidFill>
              <a:latin typeface="+mn-lt"/>
              <a:ea typeface="+mn-ea"/>
              <a:cs typeface="+mn-cs"/>
            </a:rPr>
            <a:t>The cell progress bars are an optional element to add in to the report document , they provide a visual element to the report.</a:t>
          </a:r>
        </a:p>
        <a:p>
          <a:pPr algn="ctr"/>
          <a:endParaRPr lang="en-GB" altLang="en-US" sz="1000" kern="1200" baseline="0">
            <a:solidFill>
              <a:srgbClr val="FF0000"/>
            </a:solidFill>
            <a:latin typeface="+mn-lt"/>
            <a:ea typeface="+mn-ea"/>
            <a:cs typeface="+mn-cs"/>
          </a:endParaRPr>
        </a:p>
        <a:p>
          <a:pPr algn="ctr"/>
          <a:r>
            <a:rPr lang="en-GB" altLang="en-US" sz="1000" b="1" kern="1200" baseline="0">
              <a:solidFill>
                <a:srgbClr val="FF0000"/>
              </a:solidFill>
              <a:latin typeface="+mn-lt"/>
              <a:ea typeface="+mn-ea"/>
              <a:cs typeface="+mn-cs"/>
            </a:rPr>
            <a:t>Copy the cells as outlined depending on the number of cells assessed</a:t>
          </a:r>
        </a:p>
        <a:p>
          <a:pPr algn="ctr"/>
          <a:endParaRPr lang="en-GB" altLang="en-US" sz="1000" b="1" kern="1200" baseline="0">
            <a:solidFill>
              <a:srgbClr val="FF0000"/>
            </a:solidFill>
            <a:latin typeface="+mn-lt"/>
            <a:ea typeface="+mn-ea"/>
            <a:cs typeface="+mn-cs"/>
          </a:endParaRPr>
        </a:p>
        <a:p>
          <a:pPr algn="ctr"/>
          <a:r>
            <a:rPr lang="en-GB" altLang="en-US" sz="1000" b="1" kern="1200">
              <a:solidFill>
                <a:srgbClr val="FF0000"/>
              </a:solidFill>
              <a:latin typeface="+mn-lt"/>
              <a:ea typeface="+mn-ea"/>
              <a:cs typeface="+mn-cs"/>
            </a:rPr>
            <a:t>Use PASTE SPECIAL - PASTE AS PICTURE in word document</a:t>
          </a:r>
        </a:p>
        <a:p>
          <a:pPr algn="ctr"/>
          <a:endParaRPr lang="en-GB" altLang="en-US" sz="1000" b="1" kern="1200">
            <a:solidFill>
              <a:srgbClr val="FF0000"/>
            </a:solidFill>
            <a:latin typeface="+mn-lt"/>
            <a:ea typeface="+mn-ea"/>
            <a:cs typeface="+mn-cs"/>
          </a:endParaRPr>
        </a:p>
      </xdr:txBody>
    </xdr:sp>
    <xdr:clientData/>
  </xdr:twoCellAnchor>
  <xdr:twoCellAnchor>
    <xdr:from>
      <xdr:col>7</xdr:col>
      <xdr:colOff>238125</xdr:colOff>
      <xdr:row>16</xdr:row>
      <xdr:rowOff>85725</xdr:rowOff>
    </xdr:from>
    <xdr:to>
      <xdr:col>14</xdr:col>
      <xdr:colOff>333375</xdr:colOff>
      <xdr:row>21</xdr:row>
      <xdr:rowOff>47625</xdr:rowOff>
    </xdr:to>
    <xdr:grpSp>
      <xdr:nvGrpSpPr>
        <xdr:cNvPr id="10" name="Group 9">
          <a:extLst>
            <a:ext uri="{FF2B5EF4-FFF2-40B4-BE49-F238E27FC236}">
              <a16:creationId xmlns:a16="http://schemas.microsoft.com/office/drawing/2014/main" id="{00000000-0008-0000-0200-00000A000000}"/>
            </a:ext>
          </a:extLst>
        </xdr:cNvPr>
        <xdr:cNvGrpSpPr/>
      </xdr:nvGrpSpPr>
      <xdr:grpSpPr>
        <a:xfrm>
          <a:off x="7307792" y="3101975"/>
          <a:ext cx="4392083" cy="819150"/>
          <a:chOff x="7143750" y="2800350"/>
          <a:chExt cx="4362450" cy="819150"/>
        </a:xfrm>
      </xdr:grpSpPr>
      <xdr:pic>
        <xdr:nvPicPr>
          <xdr:cNvPr id="8" name="Picture 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2819401"/>
            <a:ext cx="4324350" cy="79159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 name="Rectangle 8">
            <a:extLst>
              <a:ext uri="{FF2B5EF4-FFF2-40B4-BE49-F238E27FC236}">
                <a16:creationId xmlns:a16="http://schemas.microsoft.com/office/drawing/2014/main" id="{00000000-0008-0000-0200-000009000000}"/>
              </a:ext>
            </a:extLst>
          </xdr:cNvPr>
          <xdr:cNvSpPr/>
        </xdr:nvSpPr>
        <xdr:spPr>
          <a:xfrm>
            <a:off x="7143750" y="2800350"/>
            <a:ext cx="4362450" cy="819150"/>
          </a:xfrm>
          <a:prstGeom prst="rect">
            <a:avLst/>
          </a:prstGeom>
          <a:noFill/>
          <a:ln>
            <a:solidFill>
              <a:srgbClr val="C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145596</xdr:colOff>
      <xdr:row>38</xdr:row>
      <xdr:rowOff>102050</xdr:rowOff>
    </xdr:from>
    <xdr:to>
      <xdr:col>8</xdr:col>
      <xdr:colOff>612321</xdr:colOff>
      <xdr:row>67</xdr:row>
      <xdr:rowOff>54429</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122464</xdr:colOff>
      <xdr:row>38</xdr:row>
      <xdr:rowOff>102051</xdr:rowOff>
    </xdr:from>
    <xdr:to>
      <xdr:col>18</xdr:col>
      <xdr:colOff>408214</xdr:colOff>
      <xdr:row>67</xdr:row>
      <xdr:rowOff>54428</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517071</xdr:colOff>
      <xdr:row>5</xdr:row>
      <xdr:rowOff>149677</xdr:rowOff>
    </xdr:from>
    <xdr:to>
      <xdr:col>15</xdr:col>
      <xdr:colOff>243417</xdr:colOff>
      <xdr:row>18</xdr:row>
      <xdr:rowOff>59531</xdr:rowOff>
    </xdr:to>
    <xdr:sp macro="" textlink="">
      <xdr:nvSpPr>
        <xdr:cNvPr id="5" name="TextBox 2">
          <a:extLst>
            <a:ext uri="{FF2B5EF4-FFF2-40B4-BE49-F238E27FC236}">
              <a16:creationId xmlns:a16="http://schemas.microsoft.com/office/drawing/2014/main" id="{00000000-0008-0000-0300-000005000000}"/>
            </a:ext>
          </a:extLst>
        </xdr:cNvPr>
        <xdr:cNvSpPr txBox="1">
          <a:spLocks noChangeArrowheads="1"/>
        </xdr:cNvSpPr>
      </xdr:nvSpPr>
      <xdr:spPr bwMode="auto">
        <a:xfrm>
          <a:off x="7586738" y="1303260"/>
          <a:ext cx="3007179" cy="2608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n-GB"/>
          </a:defPPr>
          <a:lvl1pPr algn="l" rtl="0" eaLnBrk="0" fontAlgn="base" hangingPunct="0">
            <a:spcBef>
              <a:spcPct val="0"/>
            </a:spcBef>
            <a:spcAft>
              <a:spcPct val="0"/>
            </a:spcAft>
            <a:defRPr sz="2400" kern="1200">
              <a:solidFill>
                <a:schemeClr val="tx1"/>
              </a:solidFill>
              <a:latin typeface="Microsoft Sans Serif" pitchFamily="34" charset="0"/>
              <a:ea typeface="+mn-ea"/>
              <a:cs typeface="+mn-cs"/>
            </a:defRPr>
          </a:lvl1pPr>
          <a:lvl2pPr marL="457200" algn="l" rtl="0" eaLnBrk="0" fontAlgn="base" hangingPunct="0">
            <a:spcBef>
              <a:spcPct val="0"/>
            </a:spcBef>
            <a:spcAft>
              <a:spcPct val="0"/>
            </a:spcAft>
            <a:defRPr sz="2400" kern="1200">
              <a:solidFill>
                <a:schemeClr val="tx1"/>
              </a:solidFill>
              <a:latin typeface="Microsoft Sans Serif" pitchFamily="34" charset="0"/>
              <a:ea typeface="+mn-ea"/>
              <a:cs typeface="+mn-cs"/>
            </a:defRPr>
          </a:lvl2pPr>
          <a:lvl3pPr marL="914400" algn="l" rtl="0" eaLnBrk="0" fontAlgn="base" hangingPunct="0">
            <a:spcBef>
              <a:spcPct val="0"/>
            </a:spcBef>
            <a:spcAft>
              <a:spcPct val="0"/>
            </a:spcAft>
            <a:defRPr sz="2400" kern="1200">
              <a:solidFill>
                <a:schemeClr val="tx1"/>
              </a:solidFill>
              <a:latin typeface="Microsoft Sans Serif" pitchFamily="34" charset="0"/>
              <a:ea typeface="+mn-ea"/>
              <a:cs typeface="+mn-cs"/>
            </a:defRPr>
          </a:lvl3pPr>
          <a:lvl4pPr marL="1371600" algn="l" rtl="0" eaLnBrk="0" fontAlgn="base" hangingPunct="0">
            <a:spcBef>
              <a:spcPct val="0"/>
            </a:spcBef>
            <a:spcAft>
              <a:spcPct val="0"/>
            </a:spcAft>
            <a:defRPr sz="2400" kern="1200">
              <a:solidFill>
                <a:schemeClr val="tx1"/>
              </a:solidFill>
              <a:latin typeface="Microsoft Sans Serif" pitchFamily="34" charset="0"/>
              <a:ea typeface="+mn-ea"/>
              <a:cs typeface="+mn-cs"/>
            </a:defRPr>
          </a:lvl4pPr>
          <a:lvl5pPr marL="1828800" algn="l" rtl="0" eaLnBrk="0" fontAlgn="base" hangingPunct="0">
            <a:spcBef>
              <a:spcPct val="0"/>
            </a:spcBef>
            <a:spcAft>
              <a:spcPct val="0"/>
            </a:spcAft>
            <a:defRPr sz="2400" kern="1200">
              <a:solidFill>
                <a:schemeClr val="tx1"/>
              </a:solidFill>
              <a:latin typeface="Microsoft Sans Serif" pitchFamily="34" charset="0"/>
              <a:ea typeface="+mn-ea"/>
              <a:cs typeface="+mn-cs"/>
            </a:defRPr>
          </a:lvl5pPr>
          <a:lvl6pPr marL="2286000" algn="l" defTabSz="914400" rtl="0" eaLnBrk="1" latinLnBrk="0" hangingPunct="1">
            <a:defRPr sz="2400" kern="1200">
              <a:solidFill>
                <a:schemeClr val="tx1"/>
              </a:solidFill>
              <a:latin typeface="Microsoft Sans Serif" pitchFamily="34" charset="0"/>
              <a:ea typeface="+mn-ea"/>
              <a:cs typeface="+mn-cs"/>
            </a:defRPr>
          </a:lvl6pPr>
          <a:lvl7pPr marL="2743200" algn="l" defTabSz="914400" rtl="0" eaLnBrk="1" latinLnBrk="0" hangingPunct="1">
            <a:defRPr sz="2400" kern="1200">
              <a:solidFill>
                <a:schemeClr val="tx1"/>
              </a:solidFill>
              <a:latin typeface="Microsoft Sans Serif" pitchFamily="34" charset="0"/>
              <a:ea typeface="+mn-ea"/>
              <a:cs typeface="+mn-cs"/>
            </a:defRPr>
          </a:lvl7pPr>
          <a:lvl8pPr marL="3200400" algn="l" defTabSz="914400" rtl="0" eaLnBrk="1" latinLnBrk="0" hangingPunct="1">
            <a:defRPr sz="2400" kern="1200">
              <a:solidFill>
                <a:schemeClr val="tx1"/>
              </a:solidFill>
              <a:latin typeface="Microsoft Sans Serif" pitchFamily="34" charset="0"/>
              <a:ea typeface="+mn-ea"/>
              <a:cs typeface="+mn-cs"/>
            </a:defRPr>
          </a:lvl8pPr>
          <a:lvl9pPr marL="3657600" algn="l" defTabSz="914400" rtl="0" eaLnBrk="1" latinLnBrk="0" hangingPunct="1">
            <a:defRPr sz="2400" kern="1200">
              <a:solidFill>
                <a:schemeClr val="tx1"/>
              </a:solidFill>
              <a:latin typeface="Microsoft Sans Serif" pitchFamily="34" charset="0"/>
              <a:ea typeface="+mn-ea"/>
              <a:cs typeface="+mn-cs"/>
            </a:defRPr>
          </a:lvl9pPr>
        </a:lstStyle>
        <a:p>
          <a:pPr algn="ctr"/>
          <a:r>
            <a:rPr lang="en-GB" altLang="en-US" sz="1200" baseline="0">
              <a:ln>
                <a:noFill/>
              </a:ln>
              <a:solidFill>
                <a:srgbClr val="FF0000"/>
              </a:solidFill>
              <a:latin typeface="+mn-lt"/>
            </a:rPr>
            <a:t>All cells on this tab are automated, scores are completed on the </a:t>
          </a:r>
          <a:r>
            <a:rPr lang="en-GB" altLang="en-US" sz="1200" b="1" baseline="0">
              <a:ln>
                <a:noFill/>
              </a:ln>
              <a:solidFill>
                <a:srgbClr val="FF0000"/>
              </a:solidFill>
              <a:latin typeface="+mn-lt"/>
            </a:rPr>
            <a:t>Input</a:t>
          </a:r>
          <a:r>
            <a:rPr lang="en-GB" altLang="en-US" sz="1200" baseline="0">
              <a:ln>
                <a:noFill/>
              </a:ln>
              <a:solidFill>
                <a:srgbClr val="FF0000"/>
              </a:solidFill>
              <a:latin typeface="+mn-lt"/>
            </a:rPr>
            <a:t> Tab.</a:t>
          </a:r>
          <a:endParaRPr lang="en-GB" altLang="en-US" sz="1200" baseline="0">
            <a:ln>
              <a:noFill/>
            </a:ln>
            <a:solidFill>
              <a:schemeClr val="bg1">
                <a:lumMod val="65000"/>
              </a:schemeClr>
            </a:solidFill>
            <a:latin typeface="+mn-lt"/>
          </a:endParaRPr>
        </a:p>
        <a:p>
          <a:pPr algn="ctr"/>
          <a:endParaRPr lang="en-GB" altLang="en-US" sz="1200" kern="1200" baseline="0">
            <a:solidFill>
              <a:srgbClr val="FF0000"/>
            </a:solidFill>
            <a:latin typeface="+mn-lt"/>
            <a:ea typeface="+mn-ea"/>
            <a:cs typeface="+mn-cs"/>
          </a:endParaRPr>
        </a:p>
        <a:p>
          <a:pPr algn="ctr"/>
          <a:r>
            <a:rPr lang="en-GB" altLang="en-US" sz="1200" kern="1200" baseline="0">
              <a:solidFill>
                <a:srgbClr val="FF0000"/>
              </a:solidFill>
              <a:latin typeface="+mn-lt"/>
              <a:ea typeface="+mn-ea"/>
              <a:cs typeface="+mn-cs"/>
            </a:rPr>
            <a:t>Each block in this sheet is sized correctly to copy and paste into the Word document </a:t>
          </a:r>
          <a:r>
            <a:rPr lang="en-GB" altLang="en-US" sz="1200" b="1" kern="1200" baseline="0">
              <a:solidFill>
                <a:srgbClr val="FF0000"/>
              </a:solidFill>
              <a:latin typeface="+mn-lt"/>
              <a:ea typeface="+mn-ea"/>
              <a:cs typeface="+mn-cs"/>
            </a:rPr>
            <a:t>Man Ex Report Template</a:t>
          </a:r>
          <a:r>
            <a:rPr lang="en-GB" altLang="en-US" sz="1200" kern="1200" baseline="0">
              <a:solidFill>
                <a:srgbClr val="FF0000"/>
              </a:solidFill>
              <a:latin typeface="+mn-lt"/>
              <a:ea typeface="+mn-ea"/>
              <a:cs typeface="+mn-cs"/>
            </a:rPr>
            <a:t>, they are designed to provide a visual element to the report.</a:t>
          </a:r>
        </a:p>
        <a:p>
          <a:pPr algn="ctr"/>
          <a:endParaRPr lang="en-GB" altLang="en-US" sz="1200" kern="1200" baseline="0">
            <a:solidFill>
              <a:srgbClr val="FF0000"/>
            </a:solidFill>
            <a:latin typeface="+mn-lt"/>
            <a:ea typeface="+mn-ea"/>
            <a:cs typeface="+mn-cs"/>
          </a:endParaRPr>
        </a:p>
        <a:p>
          <a:pPr algn="ctr"/>
          <a:r>
            <a:rPr lang="en-GB" altLang="en-US" sz="1200" b="1" kern="1200" baseline="0">
              <a:solidFill>
                <a:srgbClr val="FF0000"/>
              </a:solidFill>
              <a:latin typeface="+mn-lt"/>
              <a:ea typeface="+mn-ea"/>
              <a:cs typeface="+mn-cs"/>
            </a:rPr>
            <a:t>Copy the cells as required, the outlined area is suggested</a:t>
          </a:r>
        </a:p>
        <a:p>
          <a:pPr algn="ctr"/>
          <a:endParaRPr lang="en-GB" altLang="en-US" sz="1200" b="1" kern="1200" baseline="0">
            <a:solidFill>
              <a:srgbClr val="FF0000"/>
            </a:solidFill>
            <a:latin typeface="+mn-lt"/>
            <a:ea typeface="+mn-ea"/>
            <a:cs typeface="+mn-cs"/>
          </a:endParaRPr>
        </a:p>
        <a:p>
          <a:pPr algn="ctr"/>
          <a:r>
            <a:rPr lang="en-GB" altLang="en-US" sz="1200" b="1" kern="1200" baseline="0">
              <a:solidFill>
                <a:srgbClr val="FF0000"/>
              </a:solidFill>
              <a:latin typeface="+mn-lt"/>
              <a:ea typeface="+mn-ea"/>
              <a:cs typeface="+mn-cs"/>
            </a:rPr>
            <a:t>Use PASTE SPECIAL - PASTE AS PICTURE in word document</a:t>
          </a:r>
          <a:endParaRPr lang="en-GB" altLang="en-US" sz="1200" b="1" kern="1200">
            <a:solidFill>
              <a:srgbClr val="FF0000"/>
            </a:solidFill>
            <a:latin typeface="+mn-lt"/>
            <a:ea typeface="+mn-ea"/>
            <a:cs typeface="+mn-cs"/>
          </a:endParaRPr>
        </a:p>
      </xdr:txBody>
    </xdr:sp>
    <xdr:clientData/>
  </xdr:twoCellAnchor>
  <xdr:twoCellAnchor>
    <xdr:from>
      <xdr:col>12</xdr:col>
      <xdr:colOff>1022</xdr:colOff>
      <xdr:row>32</xdr:row>
      <xdr:rowOff>20409</xdr:rowOff>
    </xdr:from>
    <xdr:to>
      <xdr:col>15</xdr:col>
      <xdr:colOff>625929</xdr:colOff>
      <xdr:row>37</xdr:row>
      <xdr:rowOff>130970</xdr:rowOff>
    </xdr:to>
    <xdr:sp macro="" textlink="">
      <xdr:nvSpPr>
        <xdr:cNvPr id="6" name="TextBox 2">
          <a:extLst>
            <a:ext uri="{FF2B5EF4-FFF2-40B4-BE49-F238E27FC236}">
              <a16:creationId xmlns:a16="http://schemas.microsoft.com/office/drawing/2014/main" id="{00000000-0008-0000-0300-000006000000}"/>
            </a:ext>
          </a:extLst>
        </xdr:cNvPr>
        <xdr:cNvSpPr txBox="1">
          <a:spLocks noChangeArrowheads="1"/>
        </xdr:cNvSpPr>
      </xdr:nvSpPr>
      <xdr:spPr bwMode="auto">
        <a:xfrm>
          <a:off x="8344922" y="7021284"/>
          <a:ext cx="2596582" cy="1129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n-GB"/>
          </a:defPPr>
          <a:lvl1pPr algn="l" rtl="0" eaLnBrk="0" fontAlgn="base" hangingPunct="0">
            <a:spcBef>
              <a:spcPct val="0"/>
            </a:spcBef>
            <a:spcAft>
              <a:spcPct val="0"/>
            </a:spcAft>
            <a:defRPr sz="2400" kern="1200">
              <a:solidFill>
                <a:schemeClr val="tx1"/>
              </a:solidFill>
              <a:latin typeface="Microsoft Sans Serif" pitchFamily="34" charset="0"/>
              <a:ea typeface="+mn-ea"/>
              <a:cs typeface="+mn-cs"/>
            </a:defRPr>
          </a:lvl1pPr>
          <a:lvl2pPr marL="457200" algn="l" rtl="0" eaLnBrk="0" fontAlgn="base" hangingPunct="0">
            <a:spcBef>
              <a:spcPct val="0"/>
            </a:spcBef>
            <a:spcAft>
              <a:spcPct val="0"/>
            </a:spcAft>
            <a:defRPr sz="2400" kern="1200">
              <a:solidFill>
                <a:schemeClr val="tx1"/>
              </a:solidFill>
              <a:latin typeface="Microsoft Sans Serif" pitchFamily="34" charset="0"/>
              <a:ea typeface="+mn-ea"/>
              <a:cs typeface="+mn-cs"/>
            </a:defRPr>
          </a:lvl2pPr>
          <a:lvl3pPr marL="914400" algn="l" rtl="0" eaLnBrk="0" fontAlgn="base" hangingPunct="0">
            <a:spcBef>
              <a:spcPct val="0"/>
            </a:spcBef>
            <a:spcAft>
              <a:spcPct val="0"/>
            </a:spcAft>
            <a:defRPr sz="2400" kern="1200">
              <a:solidFill>
                <a:schemeClr val="tx1"/>
              </a:solidFill>
              <a:latin typeface="Microsoft Sans Serif" pitchFamily="34" charset="0"/>
              <a:ea typeface="+mn-ea"/>
              <a:cs typeface="+mn-cs"/>
            </a:defRPr>
          </a:lvl3pPr>
          <a:lvl4pPr marL="1371600" algn="l" rtl="0" eaLnBrk="0" fontAlgn="base" hangingPunct="0">
            <a:spcBef>
              <a:spcPct val="0"/>
            </a:spcBef>
            <a:spcAft>
              <a:spcPct val="0"/>
            </a:spcAft>
            <a:defRPr sz="2400" kern="1200">
              <a:solidFill>
                <a:schemeClr val="tx1"/>
              </a:solidFill>
              <a:latin typeface="Microsoft Sans Serif" pitchFamily="34" charset="0"/>
              <a:ea typeface="+mn-ea"/>
              <a:cs typeface="+mn-cs"/>
            </a:defRPr>
          </a:lvl4pPr>
          <a:lvl5pPr marL="1828800" algn="l" rtl="0" eaLnBrk="0" fontAlgn="base" hangingPunct="0">
            <a:spcBef>
              <a:spcPct val="0"/>
            </a:spcBef>
            <a:spcAft>
              <a:spcPct val="0"/>
            </a:spcAft>
            <a:defRPr sz="2400" kern="1200">
              <a:solidFill>
                <a:schemeClr val="tx1"/>
              </a:solidFill>
              <a:latin typeface="Microsoft Sans Serif" pitchFamily="34" charset="0"/>
              <a:ea typeface="+mn-ea"/>
              <a:cs typeface="+mn-cs"/>
            </a:defRPr>
          </a:lvl5pPr>
          <a:lvl6pPr marL="2286000" algn="l" defTabSz="914400" rtl="0" eaLnBrk="1" latinLnBrk="0" hangingPunct="1">
            <a:defRPr sz="2400" kern="1200">
              <a:solidFill>
                <a:schemeClr val="tx1"/>
              </a:solidFill>
              <a:latin typeface="Microsoft Sans Serif" pitchFamily="34" charset="0"/>
              <a:ea typeface="+mn-ea"/>
              <a:cs typeface="+mn-cs"/>
            </a:defRPr>
          </a:lvl6pPr>
          <a:lvl7pPr marL="2743200" algn="l" defTabSz="914400" rtl="0" eaLnBrk="1" latinLnBrk="0" hangingPunct="1">
            <a:defRPr sz="2400" kern="1200">
              <a:solidFill>
                <a:schemeClr val="tx1"/>
              </a:solidFill>
              <a:latin typeface="Microsoft Sans Serif" pitchFamily="34" charset="0"/>
              <a:ea typeface="+mn-ea"/>
              <a:cs typeface="+mn-cs"/>
            </a:defRPr>
          </a:lvl7pPr>
          <a:lvl8pPr marL="3200400" algn="l" defTabSz="914400" rtl="0" eaLnBrk="1" latinLnBrk="0" hangingPunct="1">
            <a:defRPr sz="2400" kern="1200">
              <a:solidFill>
                <a:schemeClr val="tx1"/>
              </a:solidFill>
              <a:latin typeface="Microsoft Sans Serif" pitchFamily="34" charset="0"/>
              <a:ea typeface="+mn-ea"/>
              <a:cs typeface="+mn-cs"/>
            </a:defRPr>
          </a:lvl8pPr>
          <a:lvl9pPr marL="3657600" algn="l" defTabSz="914400" rtl="0" eaLnBrk="1" latinLnBrk="0" hangingPunct="1">
            <a:defRPr sz="2400" kern="1200">
              <a:solidFill>
                <a:schemeClr val="tx1"/>
              </a:solidFill>
              <a:latin typeface="Microsoft Sans Serif" pitchFamily="34" charset="0"/>
              <a:ea typeface="+mn-ea"/>
              <a:cs typeface="+mn-cs"/>
            </a:defRPr>
          </a:lvl9pPr>
        </a:lstStyle>
        <a:p>
          <a:pPr algn="ctr"/>
          <a:r>
            <a:rPr lang="en-GB" altLang="en-US" sz="1200" b="0" kern="1200" baseline="0">
              <a:ln>
                <a:noFill/>
              </a:ln>
              <a:solidFill>
                <a:srgbClr val="FF0000"/>
              </a:solidFill>
              <a:latin typeface="+mn-lt"/>
              <a:ea typeface="+mn-ea"/>
              <a:cs typeface="+mn-cs"/>
            </a:rPr>
            <a:t>Use one or both of the graphs below in the report depending on your requirements.</a:t>
          </a:r>
        </a:p>
        <a:p>
          <a:pPr algn="ctr"/>
          <a:endParaRPr lang="en-GB" altLang="en-US" sz="1200" b="0" kern="1200" baseline="0">
            <a:ln>
              <a:noFill/>
            </a:ln>
            <a:solidFill>
              <a:srgbClr val="FF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altLang="en-US" sz="1200" b="1" i="0" u="none" strike="noStrike" kern="1200" cap="none" spc="0" normalizeH="0" baseline="0" noProof="0">
              <a:ln>
                <a:noFill/>
              </a:ln>
              <a:solidFill>
                <a:srgbClr val="FF0000"/>
              </a:solidFill>
              <a:effectLst/>
              <a:uLnTx/>
              <a:uFillTx/>
              <a:latin typeface="+mn-lt"/>
              <a:ea typeface="+mn-ea"/>
              <a:cs typeface="+mn-cs"/>
            </a:rPr>
            <a:t>Use PASTE SPECIAL - PASTE AS PICTURE in word document</a:t>
          </a:r>
        </a:p>
      </xdr:txBody>
    </xdr:sp>
    <xdr:clientData/>
  </xdr:twoCellAnchor>
  <xdr:twoCellAnchor>
    <xdr:from>
      <xdr:col>0</xdr:col>
      <xdr:colOff>105830</xdr:colOff>
      <xdr:row>4</xdr:row>
      <xdr:rowOff>179918</xdr:rowOff>
    </xdr:from>
    <xdr:to>
      <xdr:col>9</xdr:col>
      <xdr:colOff>77291</xdr:colOff>
      <xdr:row>37</xdr:row>
      <xdr:rowOff>80892</xdr:rowOff>
    </xdr:to>
    <xdr:sp macro="" textlink="">
      <xdr:nvSpPr>
        <xdr:cNvPr id="7" name="Rectangle 6">
          <a:extLst>
            <a:ext uri="{FF2B5EF4-FFF2-40B4-BE49-F238E27FC236}">
              <a16:creationId xmlns:a16="http://schemas.microsoft.com/office/drawing/2014/main" id="{00000000-0008-0000-0300-000007000000}"/>
            </a:ext>
          </a:extLst>
        </xdr:cNvPr>
        <xdr:cNvSpPr/>
      </xdr:nvSpPr>
      <xdr:spPr>
        <a:xfrm>
          <a:off x="105830" y="1090085"/>
          <a:ext cx="6384961" cy="6706057"/>
        </a:xfrm>
        <a:prstGeom prst="rect">
          <a:avLst/>
        </a:prstGeom>
        <a:noFill/>
        <a:ln>
          <a:solidFill>
            <a:srgbClr val="C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150435</xdr:colOff>
      <xdr:row>11</xdr:row>
      <xdr:rowOff>201568</xdr:rowOff>
    </xdr:from>
    <xdr:to>
      <xdr:col>10</xdr:col>
      <xdr:colOff>457726</xdr:colOff>
      <xdr:row>12</xdr:row>
      <xdr:rowOff>129199</xdr:rowOff>
    </xdr:to>
    <xdr:sp macro="" textlink="">
      <xdr:nvSpPr>
        <xdr:cNvPr id="8" name="Right Arrow 7">
          <a:extLst>
            <a:ext uri="{FF2B5EF4-FFF2-40B4-BE49-F238E27FC236}">
              <a16:creationId xmlns:a16="http://schemas.microsoft.com/office/drawing/2014/main" id="{00000000-0008-0000-0300-000008000000}"/>
            </a:ext>
          </a:extLst>
        </xdr:cNvPr>
        <xdr:cNvSpPr/>
      </xdr:nvSpPr>
      <xdr:spPr>
        <a:xfrm rot="12226112">
          <a:off x="6522660" y="2982868"/>
          <a:ext cx="964516" cy="12765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161926</xdr:colOff>
      <xdr:row>4</xdr:row>
      <xdr:rowOff>57151</xdr:rowOff>
    </xdr:from>
    <xdr:to>
      <xdr:col>28</xdr:col>
      <xdr:colOff>47625</xdr:colOff>
      <xdr:row>9</xdr:row>
      <xdr:rowOff>38101</xdr:rowOff>
    </xdr:to>
    <xdr:sp macro="" textlink="">
      <xdr:nvSpPr>
        <xdr:cNvPr id="3" name="Rectangle 2">
          <a:extLst>
            <a:ext uri="{FF2B5EF4-FFF2-40B4-BE49-F238E27FC236}">
              <a16:creationId xmlns:a16="http://schemas.microsoft.com/office/drawing/2014/main" id="{00000000-0008-0000-0400-000003000000}"/>
            </a:ext>
          </a:extLst>
        </xdr:cNvPr>
        <xdr:cNvSpPr/>
      </xdr:nvSpPr>
      <xdr:spPr>
        <a:xfrm>
          <a:off x="161926" y="866776"/>
          <a:ext cx="6467474" cy="1123950"/>
        </a:xfrm>
        <a:prstGeom prst="rect">
          <a:avLst/>
        </a:prstGeom>
        <a:noFill/>
        <a:ln>
          <a:solidFill>
            <a:srgbClr val="C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28</xdr:col>
      <xdr:colOff>101406</xdr:colOff>
      <xdr:row>9</xdr:row>
      <xdr:rowOff>22851</xdr:rowOff>
    </xdr:from>
    <xdr:to>
      <xdr:col>29</xdr:col>
      <xdr:colOff>238987</xdr:colOff>
      <xdr:row>9</xdr:row>
      <xdr:rowOff>149922</xdr:rowOff>
    </xdr:to>
    <xdr:sp macro="" textlink="">
      <xdr:nvSpPr>
        <xdr:cNvPr id="4" name="Right Arrow 3">
          <a:extLst>
            <a:ext uri="{FF2B5EF4-FFF2-40B4-BE49-F238E27FC236}">
              <a16:creationId xmlns:a16="http://schemas.microsoft.com/office/drawing/2014/main" id="{00000000-0008-0000-0400-000004000000}"/>
            </a:ext>
          </a:extLst>
        </xdr:cNvPr>
        <xdr:cNvSpPr/>
      </xdr:nvSpPr>
      <xdr:spPr>
        <a:xfrm rot="12226112">
          <a:off x="6647679" y="1988465"/>
          <a:ext cx="743717" cy="12707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28</xdr:col>
      <xdr:colOff>478847</xdr:colOff>
      <xdr:row>13</xdr:row>
      <xdr:rowOff>34637</xdr:rowOff>
    </xdr:from>
    <xdr:to>
      <xdr:col>35</xdr:col>
      <xdr:colOff>193098</xdr:colOff>
      <xdr:row>15</xdr:row>
      <xdr:rowOff>6062</xdr:rowOff>
    </xdr:to>
    <xdr:grpSp>
      <xdr:nvGrpSpPr>
        <xdr:cNvPr id="11" name="Group 10">
          <a:extLst>
            <a:ext uri="{FF2B5EF4-FFF2-40B4-BE49-F238E27FC236}">
              <a16:creationId xmlns:a16="http://schemas.microsoft.com/office/drawing/2014/main" id="{00000000-0008-0000-0400-00000B000000}"/>
            </a:ext>
          </a:extLst>
        </xdr:cNvPr>
        <xdr:cNvGrpSpPr/>
      </xdr:nvGrpSpPr>
      <xdr:grpSpPr>
        <a:xfrm>
          <a:off x="7114597" y="2521720"/>
          <a:ext cx="4011084" cy="691092"/>
          <a:chOff x="7458074" y="2971800"/>
          <a:chExt cx="3981451" cy="695325"/>
        </a:xfrm>
      </xdr:grpSpPr>
      <xdr:pic>
        <xdr:nvPicPr>
          <xdr:cNvPr id="9" name="Picture 8">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77124" y="3000375"/>
            <a:ext cx="3952875" cy="6539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Rectangle 9">
            <a:extLst>
              <a:ext uri="{FF2B5EF4-FFF2-40B4-BE49-F238E27FC236}">
                <a16:creationId xmlns:a16="http://schemas.microsoft.com/office/drawing/2014/main" id="{00000000-0008-0000-0400-00000A000000}"/>
              </a:ext>
            </a:extLst>
          </xdr:cNvPr>
          <xdr:cNvSpPr/>
        </xdr:nvSpPr>
        <xdr:spPr>
          <a:xfrm>
            <a:off x="7458074" y="2971800"/>
            <a:ext cx="3981451" cy="695325"/>
          </a:xfrm>
          <a:prstGeom prst="rect">
            <a:avLst/>
          </a:prstGeom>
          <a:noFill/>
          <a:ln>
            <a:solidFill>
              <a:srgbClr val="C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xdr:from>
      <xdr:col>29</xdr:col>
      <xdr:colOff>269394</xdr:colOff>
      <xdr:row>1</xdr:row>
      <xdr:rowOff>111605</xdr:rowOff>
    </xdr:from>
    <xdr:to>
      <xdr:col>34</xdr:col>
      <xdr:colOff>465667</xdr:colOff>
      <xdr:row>12</xdr:row>
      <xdr:rowOff>75240</xdr:rowOff>
    </xdr:to>
    <xdr:sp macro="" textlink="">
      <xdr:nvSpPr>
        <xdr:cNvPr id="12" name="TextBox 2">
          <a:extLst>
            <a:ext uri="{FF2B5EF4-FFF2-40B4-BE49-F238E27FC236}">
              <a16:creationId xmlns:a16="http://schemas.microsoft.com/office/drawing/2014/main" id="{00000000-0008-0000-0400-00000C000000}"/>
            </a:ext>
          </a:extLst>
        </xdr:cNvPr>
        <xdr:cNvSpPr txBox="1">
          <a:spLocks noChangeArrowheads="1"/>
        </xdr:cNvSpPr>
      </xdr:nvSpPr>
      <xdr:spPr bwMode="auto">
        <a:xfrm>
          <a:off x="7518977" y="206855"/>
          <a:ext cx="3265440" cy="2196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n-GB"/>
          </a:defPPr>
          <a:lvl1pPr algn="l" rtl="0" eaLnBrk="0" fontAlgn="base" hangingPunct="0">
            <a:spcBef>
              <a:spcPct val="0"/>
            </a:spcBef>
            <a:spcAft>
              <a:spcPct val="0"/>
            </a:spcAft>
            <a:defRPr sz="2400" kern="1200">
              <a:solidFill>
                <a:schemeClr val="tx1"/>
              </a:solidFill>
              <a:latin typeface="Microsoft Sans Serif" pitchFamily="34" charset="0"/>
              <a:ea typeface="+mn-ea"/>
              <a:cs typeface="+mn-cs"/>
            </a:defRPr>
          </a:lvl1pPr>
          <a:lvl2pPr marL="457200" algn="l" rtl="0" eaLnBrk="0" fontAlgn="base" hangingPunct="0">
            <a:spcBef>
              <a:spcPct val="0"/>
            </a:spcBef>
            <a:spcAft>
              <a:spcPct val="0"/>
            </a:spcAft>
            <a:defRPr sz="2400" kern="1200">
              <a:solidFill>
                <a:schemeClr val="tx1"/>
              </a:solidFill>
              <a:latin typeface="Microsoft Sans Serif" pitchFamily="34" charset="0"/>
              <a:ea typeface="+mn-ea"/>
              <a:cs typeface="+mn-cs"/>
            </a:defRPr>
          </a:lvl2pPr>
          <a:lvl3pPr marL="914400" algn="l" rtl="0" eaLnBrk="0" fontAlgn="base" hangingPunct="0">
            <a:spcBef>
              <a:spcPct val="0"/>
            </a:spcBef>
            <a:spcAft>
              <a:spcPct val="0"/>
            </a:spcAft>
            <a:defRPr sz="2400" kern="1200">
              <a:solidFill>
                <a:schemeClr val="tx1"/>
              </a:solidFill>
              <a:latin typeface="Microsoft Sans Serif" pitchFamily="34" charset="0"/>
              <a:ea typeface="+mn-ea"/>
              <a:cs typeface="+mn-cs"/>
            </a:defRPr>
          </a:lvl3pPr>
          <a:lvl4pPr marL="1371600" algn="l" rtl="0" eaLnBrk="0" fontAlgn="base" hangingPunct="0">
            <a:spcBef>
              <a:spcPct val="0"/>
            </a:spcBef>
            <a:spcAft>
              <a:spcPct val="0"/>
            </a:spcAft>
            <a:defRPr sz="2400" kern="1200">
              <a:solidFill>
                <a:schemeClr val="tx1"/>
              </a:solidFill>
              <a:latin typeface="Microsoft Sans Serif" pitchFamily="34" charset="0"/>
              <a:ea typeface="+mn-ea"/>
              <a:cs typeface="+mn-cs"/>
            </a:defRPr>
          </a:lvl4pPr>
          <a:lvl5pPr marL="1828800" algn="l" rtl="0" eaLnBrk="0" fontAlgn="base" hangingPunct="0">
            <a:spcBef>
              <a:spcPct val="0"/>
            </a:spcBef>
            <a:spcAft>
              <a:spcPct val="0"/>
            </a:spcAft>
            <a:defRPr sz="2400" kern="1200">
              <a:solidFill>
                <a:schemeClr val="tx1"/>
              </a:solidFill>
              <a:latin typeface="Microsoft Sans Serif" pitchFamily="34" charset="0"/>
              <a:ea typeface="+mn-ea"/>
              <a:cs typeface="+mn-cs"/>
            </a:defRPr>
          </a:lvl5pPr>
          <a:lvl6pPr marL="2286000" algn="l" defTabSz="914400" rtl="0" eaLnBrk="1" latinLnBrk="0" hangingPunct="1">
            <a:defRPr sz="2400" kern="1200">
              <a:solidFill>
                <a:schemeClr val="tx1"/>
              </a:solidFill>
              <a:latin typeface="Microsoft Sans Serif" pitchFamily="34" charset="0"/>
              <a:ea typeface="+mn-ea"/>
              <a:cs typeface="+mn-cs"/>
            </a:defRPr>
          </a:lvl6pPr>
          <a:lvl7pPr marL="2743200" algn="l" defTabSz="914400" rtl="0" eaLnBrk="1" latinLnBrk="0" hangingPunct="1">
            <a:defRPr sz="2400" kern="1200">
              <a:solidFill>
                <a:schemeClr val="tx1"/>
              </a:solidFill>
              <a:latin typeface="Microsoft Sans Serif" pitchFamily="34" charset="0"/>
              <a:ea typeface="+mn-ea"/>
              <a:cs typeface="+mn-cs"/>
            </a:defRPr>
          </a:lvl7pPr>
          <a:lvl8pPr marL="3200400" algn="l" defTabSz="914400" rtl="0" eaLnBrk="1" latinLnBrk="0" hangingPunct="1">
            <a:defRPr sz="2400" kern="1200">
              <a:solidFill>
                <a:schemeClr val="tx1"/>
              </a:solidFill>
              <a:latin typeface="Microsoft Sans Serif" pitchFamily="34" charset="0"/>
              <a:ea typeface="+mn-ea"/>
              <a:cs typeface="+mn-cs"/>
            </a:defRPr>
          </a:lvl8pPr>
          <a:lvl9pPr marL="3657600" algn="l" defTabSz="914400" rtl="0" eaLnBrk="1" latinLnBrk="0" hangingPunct="1">
            <a:defRPr sz="2400" kern="1200">
              <a:solidFill>
                <a:schemeClr val="tx1"/>
              </a:solidFill>
              <a:latin typeface="Microsoft Sans Serif" pitchFamily="34" charset="0"/>
              <a:ea typeface="+mn-ea"/>
              <a:cs typeface="+mn-cs"/>
            </a:defRPr>
          </a:lvl9pPr>
        </a:lstStyle>
        <a:p>
          <a:pPr algn="ctr"/>
          <a:r>
            <a:rPr lang="en-GB" altLang="en-US" sz="1000" baseline="0">
              <a:ln>
                <a:noFill/>
              </a:ln>
              <a:solidFill>
                <a:srgbClr val="FF0000"/>
              </a:solidFill>
              <a:latin typeface="+mn-lt"/>
            </a:rPr>
            <a:t>All cells on this tab are automated, scores are completed on the </a:t>
          </a:r>
          <a:r>
            <a:rPr lang="en-GB" altLang="en-US" sz="1000" b="1" baseline="0">
              <a:ln>
                <a:noFill/>
              </a:ln>
              <a:solidFill>
                <a:srgbClr val="FF0000"/>
              </a:solidFill>
              <a:latin typeface="+mn-lt"/>
            </a:rPr>
            <a:t>Input</a:t>
          </a:r>
          <a:r>
            <a:rPr lang="en-GB" altLang="en-US" sz="1000" baseline="0">
              <a:ln>
                <a:noFill/>
              </a:ln>
              <a:solidFill>
                <a:srgbClr val="FF0000"/>
              </a:solidFill>
              <a:latin typeface="+mn-lt"/>
            </a:rPr>
            <a:t> Tab.</a:t>
          </a:r>
          <a:endParaRPr lang="en-GB" altLang="en-US" sz="1000" baseline="0">
            <a:ln>
              <a:noFill/>
            </a:ln>
            <a:solidFill>
              <a:schemeClr val="bg1">
                <a:lumMod val="65000"/>
              </a:schemeClr>
            </a:solidFill>
            <a:latin typeface="+mn-lt"/>
          </a:endParaRPr>
        </a:p>
        <a:p>
          <a:pPr algn="ctr"/>
          <a:endParaRPr lang="en-GB" altLang="en-US" sz="1000" kern="1200" baseline="0">
            <a:solidFill>
              <a:srgbClr val="FF0000"/>
            </a:solidFill>
            <a:latin typeface="+mn-lt"/>
            <a:ea typeface="+mn-ea"/>
            <a:cs typeface="+mn-cs"/>
          </a:endParaRPr>
        </a:p>
        <a:p>
          <a:pPr algn="ctr"/>
          <a:r>
            <a:rPr lang="en-GB" altLang="en-US" sz="1000" kern="1200" baseline="0">
              <a:solidFill>
                <a:srgbClr val="FF0000"/>
              </a:solidFill>
              <a:latin typeface="+mn-lt"/>
              <a:ea typeface="+mn-ea"/>
              <a:cs typeface="+mn-cs"/>
            </a:rPr>
            <a:t>Each block in this sheet is sized correctly to copy and paste into the Word document </a:t>
          </a:r>
          <a:r>
            <a:rPr lang="en-GB" altLang="en-US" sz="1000" b="1" kern="1200" baseline="0">
              <a:solidFill>
                <a:srgbClr val="FF0000"/>
              </a:solidFill>
              <a:latin typeface="+mn-lt"/>
              <a:ea typeface="+mn-ea"/>
              <a:cs typeface="+mn-cs"/>
            </a:rPr>
            <a:t>Man Ex Report Template</a:t>
          </a:r>
          <a:r>
            <a:rPr lang="en-GB" altLang="en-US" sz="1000" kern="1200" baseline="0">
              <a:solidFill>
                <a:srgbClr val="FF0000"/>
              </a:solidFill>
              <a:latin typeface="+mn-lt"/>
              <a:ea typeface="+mn-ea"/>
              <a:cs typeface="+mn-cs"/>
            </a:rPr>
            <a:t>.</a:t>
          </a:r>
        </a:p>
        <a:p>
          <a:pPr algn="ctr"/>
          <a:endParaRPr lang="en-GB" altLang="en-US" sz="1000" kern="1200" baseline="0">
            <a:solidFill>
              <a:srgbClr val="FF0000"/>
            </a:solidFill>
            <a:latin typeface="+mn-lt"/>
            <a:ea typeface="+mn-ea"/>
            <a:cs typeface="+mn-cs"/>
          </a:endParaRPr>
        </a:p>
        <a:p>
          <a:pPr algn="ctr"/>
          <a:r>
            <a:rPr lang="en-GB" altLang="en-US" sz="1000" kern="1200" baseline="0">
              <a:solidFill>
                <a:srgbClr val="FF0000"/>
              </a:solidFill>
              <a:latin typeface="+mn-lt"/>
              <a:ea typeface="+mn-ea"/>
              <a:cs typeface="+mn-cs"/>
            </a:rPr>
            <a:t>The Management Commitment Tables are designed to add in to the report document , they provide a visual element to the report.</a:t>
          </a:r>
        </a:p>
        <a:p>
          <a:pPr algn="ctr"/>
          <a:endParaRPr lang="en-GB" altLang="en-US" sz="1000" kern="1200" baseline="0">
            <a:solidFill>
              <a:srgbClr val="FF0000"/>
            </a:solidFill>
            <a:latin typeface="+mn-lt"/>
            <a:ea typeface="+mn-ea"/>
            <a:cs typeface="+mn-cs"/>
          </a:endParaRPr>
        </a:p>
        <a:p>
          <a:pPr algn="ctr"/>
          <a:r>
            <a:rPr lang="en-GB" altLang="en-US" sz="1000" b="1" kern="1200" baseline="0">
              <a:solidFill>
                <a:srgbClr val="FF0000"/>
              </a:solidFill>
              <a:latin typeface="+mn-lt"/>
              <a:ea typeface="+mn-ea"/>
              <a:cs typeface="+mn-cs"/>
            </a:rPr>
            <a:t>Copy the cells as outlined </a:t>
          </a:r>
        </a:p>
        <a:p>
          <a:pPr algn="ctr"/>
          <a:endParaRPr lang="en-GB" altLang="en-US" sz="1000" b="1" kern="1200" baseline="0">
            <a:solidFill>
              <a:srgbClr val="FF0000"/>
            </a:solidFill>
            <a:latin typeface="+mn-lt"/>
            <a:ea typeface="+mn-ea"/>
            <a:cs typeface="+mn-cs"/>
          </a:endParaRPr>
        </a:p>
        <a:p>
          <a:pPr algn="ctr"/>
          <a:r>
            <a:rPr lang="en-GB" altLang="en-US" sz="1000" b="1" kern="1200">
              <a:solidFill>
                <a:srgbClr val="FF0000"/>
              </a:solidFill>
              <a:latin typeface="+mn-lt"/>
              <a:ea typeface="+mn-ea"/>
              <a:cs typeface="+mn-cs"/>
            </a:rPr>
            <a:t>Use PASTE SPECIAL - PASTE AS PICTURE in word document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2382</xdr:colOff>
      <xdr:row>53</xdr:row>
      <xdr:rowOff>59528</xdr:rowOff>
    </xdr:from>
    <xdr:to>
      <xdr:col>9</xdr:col>
      <xdr:colOff>0</xdr:colOff>
      <xdr:row>71</xdr:row>
      <xdr:rowOff>176893</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335837</xdr:colOff>
      <xdr:row>42</xdr:row>
      <xdr:rowOff>26644</xdr:rowOff>
    </xdr:from>
    <xdr:to>
      <xdr:col>14</xdr:col>
      <xdr:colOff>285750</xdr:colOff>
      <xdr:row>52</xdr:row>
      <xdr:rowOff>63500</xdr:rowOff>
    </xdr:to>
    <xdr:sp macro="" textlink="">
      <xdr:nvSpPr>
        <xdr:cNvPr id="7" name="TextBox 2">
          <a:extLst>
            <a:ext uri="{FF2B5EF4-FFF2-40B4-BE49-F238E27FC236}">
              <a16:creationId xmlns:a16="http://schemas.microsoft.com/office/drawing/2014/main" id="{00000000-0008-0000-0500-000007000000}"/>
            </a:ext>
          </a:extLst>
        </xdr:cNvPr>
        <xdr:cNvSpPr txBox="1">
          <a:spLocks noChangeArrowheads="1"/>
        </xdr:cNvSpPr>
      </xdr:nvSpPr>
      <xdr:spPr bwMode="auto">
        <a:xfrm>
          <a:off x="7405504" y="1582394"/>
          <a:ext cx="2574579" cy="2121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n-GB"/>
          </a:defPPr>
          <a:lvl1pPr algn="l" rtl="0" eaLnBrk="0" fontAlgn="base" hangingPunct="0">
            <a:spcBef>
              <a:spcPct val="0"/>
            </a:spcBef>
            <a:spcAft>
              <a:spcPct val="0"/>
            </a:spcAft>
            <a:defRPr sz="2400" kern="1200">
              <a:solidFill>
                <a:schemeClr val="tx1"/>
              </a:solidFill>
              <a:latin typeface="Microsoft Sans Serif" pitchFamily="34" charset="0"/>
              <a:ea typeface="+mn-ea"/>
              <a:cs typeface="+mn-cs"/>
            </a:defRPr>
          </a:lvl1pPr>
          <a:lvl2pPr marL="457200" algn="l" rtl="0" eaLnBrk="0" fontAlgn="base" hangingPunct="0">
            <a:spcBef>
              <a:spcPct val="0"/>
            </a:spcBef>
            <a:spcAft>
              <a:spcPct val="0"/>
            </a:spcAft>
            <a:defRPr sz="2400" kern="1200">
              <a:solidFill>
                <a:schemeClr val="tx1"/>
              </a:solidFill>
              <a:latin typeface="Microsoft Sans Serif" pitchFamily="34" charset="0"/>
              <a:ea typeface="+mn-ea"/>
              <a:cs typeface="+mn-cs"/>
            </a:defRPr>
          </a:lvl2pPr>
          <a:lvl3pPr marL="914400" algn="l" rtl="0" eaLnBrk="0" fontAlgn="base" hangingPunct="0">
            <a:spcBef>
              <a:spcPct val="0"/>
            </a:spcBef>
            <a:spcAft>
              <a:spcPct val="0"/>
            </a:spcAft>
            <a:defRPr sz="2400" kern="1200">
              <a:solidFill>
                <a:schemeClr val="tx1"/>
              </a:solidFill>
              <a:latin typeface="Microsoft Sans Serif" pitchFamily="34" charset="0"/>
              <a:ea typeface="+mn-ea"/>
              <a:cs typeface="+mn-cs"/>
            </a:defRPr>
          </a:lvl3pPr>
          <a:lvl4pPr marL="1371600" algn="l" rtl="0" eaLnBrk="0" fontAlgn="base" hangingPunct="0">
            <a:spcBef>
              <a:spcPct val="0"/>
            </a:spcBef>
            <a:spcAft>
              <a:spcPct val="0"/>
            </a:spcAft>
            <a:defRPr sz="2400" kern="1200">
              <a:solidFill>
                <a:schemeClr val="tx1"/>
              </a:solidFill>
              <a:latin typeface="Microsoft Sans Serif" pitchFamily="34" charset="0"/>
              <a:ea typeface="+mn-ea"/>
              <a:cs typeface="+mn-cs"/>
            </a:defRPr>
          </a:lvl4pPr>
          <a:lvl5pPr marL="1828800" algn="l" rtl="0" eaLnBrk="0" fontAlgn="base" hangingPunct="0">
            <a:spcBef>
              <a:spcPct val="0"/>
            </a:spcBef>
            <a:spcAft>
              <a:spcPct val="0"/>
            </a:spcAft>
            <a:defRPr sz="2400" kern="1200">
              <a:solidFill>
                <a:schemeClr val="tx1"/>
              </a:solidFill>
              <a:latin typeface="Microsoft Sans Serif" pitchFamily="34" charset="0"/>
              <a:ea typeface="+mn-ea"/>
              <a:cs typeface="+mn-cs"/>
            </a:defRPr>
          </a:lvl5pPr>
          <a:lvl6pPr marL="2286000" algn="l" defTabSz="914400" rtl="0" eaLnBrk="1" latinLnBrk="0" hangingPunct="1">
            <a:defRPr sz="2400" kern="1200">
              <a:solidFill>
                <a:schemeClr val="tx1"/>
              </a:solidFill>
              <a:latin typeface="Microsoft Sans Serif" pitchFamily="34" charset="0"/>
              <a:ea typeface="+mn-ea"/>
              <a:cs typeface="+mn-cs"/>
            </a:defRPr>
          </a:lvl6pPr>
          <a:lvl7pPr marL="2743200" algn="l" defTabSz="914400" rtl="0" eaLnBrk="1" latinLnBrk="0" hangingPunct="1">
            <a:defRPr sz="2400" kern="1200">
              <a:solidFill>
                <a:schemeClr val="tx1"/>
              </a:solidFill>
              <a:latin typeface="Microsoft Sans Serif" pitchFamily="34" charset="0"/>
              <a:ea typeface="+mn-ea"/>
              <a:cs typeface="+mn-cs"/>
            </a:defRPr>
          </a:lvl7pPr>
          <a:lvl8pPr marL="3200400" algn="l" defTabSz="914400" rtl="0" eaLnBrk="1" latinLnBrk="0" hangingPunct="1">
            <a:defRPr sz="2400" kern="1200">
              <a:solidFill>
                <a:schemeClr val="tx1"/>
              </a:solidFill>
              <a:latin typeface="Microsoft Sans Serif" pitchFamily="34" charset="0"/>
              <a:ea typeface="+mn-ea"/>
              <a:cs typeface="+mn-cs"/>
            </a:defRPr>
          </a:lvl8pPr>
          <a:lvl9pPr marL="3657600" algn="l" defTabSz="914400" rtl="0" eaLnBrk="1" latinLnBrk="0" hangingPunct="1">
            <a:defRPr sz="2400" kern="1200">
              <a:solidFill>
                <a:schemeClr val="tx1"/>
              </a:solidFill>
              <a:latin typeface="Microsoft Sans Serif" pitchFamily="34" charset="0"/>
              <a:ea typeface="+mn-ea"/>
              <a:cs typeface="+mn-cs"/>
            </a:defRPr>
          </a:lvl9pPr>
        </a:lstStyle>
        <a:p>
          <a:pPr algn="ctr"/>
          <a:r>
            <a:rPr lang="en-GB" altLang="en-US" sz="1000" baseline="0">
              <a:ln>
                <a:noFill/>
              </a:ln>
              <a:solidFill>
                <a:srgbClr val="FF0000"/>
              </a:solidFill>
              <a:latin typeface="+mn-lt"/>
            </a:rPr>
            <a:t>All cells on this tab are automated, scores are completed on the </a:t>
          </a:r>
          <a:r>
            <a:rPr lang="en-GB" altLang="en-US" sz="1000" b="1" baseline="0">
              <a:ln>
                <a:noFill/>
              </a:ln>
              <a:solidFill>
                <a:srgbClr val="FF0000"/>
              </a:solidFill>
              <a:latin typeface="+mn-lt"/>
            </a:rPr>
            <a:t>Input</a:t>
          </a:r>
          <a:r>
            <a:rPr lang="en-GB" altLang="en-US" sz="1000" baseline="0">
              <a:ln>
                <a:noFill/>
              </a:ln>
              <a:solidFill>
                <a:srgbClr val="FF0000"/>
              </a:solidFill>
              <a:latin typeface="+mn-lt"/>
            </a:rPr>
            <a:t> Tab.</a:t>
          </a:r>
          <a:endParaRPr lang="en-GB" altLang="en-US" sz="1000" baseline="0">
            <a:ln>
              <a:noFill/>
            </a:ln>
            <a:solidFill>
              <a:schemeClr val="bg1">
                <a:lumMod val="65000"/>
              </a:schemeClr>
            </a:solidFill>
            <a:latin typeface="+mn-lt"/>
          </a:endParaRPr>
        </a:p>
        <a:p>
          <a:pPr algn="ctr"/>
          <a:endParaRPr lang="en-GB" altLang="en-US" sz="1000" kern="1200" baseline="0">
            <a:solidFill>
              <a:srgbClr val="FF0000"/>
            </a:solidFill>
            <a:latin typeface="+mn-lt"/>
            <a:ea typeface="+mn-ea"/>
            <a:cs typeface="+mn-cs"/>
          </a:endParaRPr>
        </a:p>
        <a:p>
          <a:pPr algn="ctr"/>
          <a:r>
            <a:rPr lang="en-GB" altLang="en-US" sz="1000" kern="1200" baseline="0">
              <a:solidFill>
                <a:srgbClr val="FF0000"/>
              </a:solidFill>
              <a:latin typeface="+mn-lt"/>
              <a:ea typeface="+mn-ea"/>
              <a:cs typeface="+mn-cs"/>
            </a:rPr>
            <a:t>Each block in this sheet is sized correctly to copy and paste into the Word document </a:t>
          </a:r>
          <a:r>
            <a:rPr lang="en-GB" altLang="en-US" sz="1000" b="1" kern="1200" baseline="0">
              <a:solidFill>
                <a:srgbClr val="FF0000"/>
              </a:solidFill>
              <a:latin typeface="+mn-lt"/>
              <a:ea typeface="+mn-ea"/>
              <a:cs typeface="+mn-cs"/>
            </a:rPr>
            <a:t>Man Ex Report Template</a:t>
          </a:r>
          <a:r>
            <a:rPr lang="en-GB" altLang="en-US" sz="1000" kern="1200" baseline="0">
              <a:solidFill>
                <a:srgbClr val="FF0000"/>
              </a:solidFill>
              <a:latin typeface="+mn-lt"/>
              <a:ea typeface="+mn-ea"/>
              <a:cs typeface="+mn-cs"/>
            </a:rPr>
            <a:t>, they are designed to provide a visual element to the report.</a:t>
          </a:r>
        </a:p>
        <a:p>
          <a:pPr algn="ctr"/>
          <a:endParaRPr lang="en-GB" altLang="en-US" sz="1000" kern="1200" baseline="0">
            <a:solidFill>
              <a:srgbClr val="FF0000"/>
            </a:solidFill>
            <a:latin typeface="+mn-lt"/>
            <a:ea typeface="+mn-ea"/>
            <a:cs typeface="+mn-cs"/>
          </a:endParaRPr>
        </a:p>
        <a:p>
          <a:pPr algn="ctr"/>
          <a:r>
            <a:rPr lang="en-GB" altLang="en-US" sz="1000" b="1" kern="1200" baseline="0">
              <a:solidFill>
                <a:srgbClr val="FF0000"/>
              </a:solidFill>
              <a:latin typeface="+mn-lt"/>
              <a:ea typeface="+mn-ea"/>
              <a:cs typeface="+mn-cs"/>
            </a:rPr>
            <a:t>Copy the cells as required, the outlined area is suggested</a:t>
          </a:r>
        </a:p>
        <a:p>
          <a:pPr algn="ctr"/>
          <a:endParaRPr lang="en-GB" altLang="en-US" sz="1000" b="1" kern="1200" baseline="0">
            <a:solidFill>
              <a:srgbClr val="FF0000"/>
            </a:solidFill>
            <a:latin typeface="+mn-lt"/>
            <a:ea typeface="+mn-ea"/>
            <a:cs typeface="+mn-cs"/>
          </a:endParaRPr>
        </a:p>
        <a:p>
          <a:pPr algn="ctr"/>
          <a:r>
            <a:rPr lang="en-GB" altLang="en-US" sz="1000" b="1" kern="1200" baseline="0">
              <a:solidFill>
                <a:srgbClr val="FF0000"/>
              </a:solidFill>
              <a:latin typeface="+mn-lt"/>
              <a:ea typeface="+mn-ea"/>
              <a:cs typeface="+mn-cs"/>
            </a:rPr>
            <a:t>Use PASTE SPECIAL - PASTE AS PICTURE in word document</a:t>
          </a:r>
          <a:endParaRPr lang="en-GB" altLang="en-US" sz="1000" b="1" kern="1200">
            <a:solidFill>
              <a:srgbClr val="FF0000"/>
            </a:solidFill>
            <a:latin typeface="+mn-lt"/>
            <a:ea typeface="+mn-ea"/>
            <a:cs typeface="+mn-cs"/>
          </a:endParaRPr>
        </a:p>
      </xdr:txBody>
    </xdr:sp>
    <xdr:clientData/>
  </xdr:twoCellAnchor>
  <xdr:twoCellAnchor>
    <xdr:from>
      <xdr:col>0</xdr:col>
      <xdr:colOff>97972</xdr:colOff>
      <xdr:row>39</xdr:row>
      <xdr:rowOff>166008</xdr:rowOff>
    </xdr:from>
    <xdr:to>
      <xdr:col>9</xdr:col>
      <xdr:colOff>70756</xdr:colOff>
      <xdr:row>72</xdr:row>
      <xdr:rowOff>27214</xdr:rowOff>
    </xdr:to>
    <xdr:sp macro="" textlink="">
      <xdr:nvSpPr>
        <xdr:cNvPr id="11" name="Rectangle 10">
          <a:extLst>
            <a:ext uri="{FF2B5EF4-FFF2-40B4-BE49-F238E27FC236}">
              <a16:creationId xmlns:a16="http://schemas.microsoft.com/office/drawing/2014/main" id="{00000000-0008-0000-0500-00000B000000}"/>
            </a:ext>
          </a:extLst>
        </xdr:cNvPr>
        <xdr:cNvSpPr/>
      </xdr:nvSpPr>
      <xdr:spPr>
        <a:xfrm>
          <a:off x="97972" y="16399329"/>
          <a:ext cx="6327320" cy="7603671"/>
        </a:xfrm>
        <a:prstGeom prst="rect">
          <a:avLst/>
        </a:prstGeom>
        <a:noFill/>
        <a:ln>
          <a:solidFill>
            <a:srgbClr val="C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119064</xdr:colOff>
      <xdr:row>77</xdr:row>
      <xdr:rowOff>309563</xdr:rowOff>
    </xdr:from>
    <xdr:to>
      <xdr:col>6</xdr:col>
      <xdr:colOff>559595</xdr:colOff>
      <xdr:row>79</xdr:row>
      <xdr:rowOff>238125</xdr:rowOff>
    </xdr:to>
    <xdr:sp macro="" textlink="">
      <xdr:nvSpPr>
        <xdr:cNvPr id="14" name="TextBox 2">
          <a:extLst>
            <a:ext uri="{FF2B5EF4-FFF2-40B4-BE49-F238E27FC236}">
              <a16:creationId xmlns:a16="http://schemas.microsoft.com/office/drawing/2014/main" id="{00000000-0008-0000-0500-00000E000000}"/>
            </a:ext>
          </a:extLst>
        </xdr:cNvPr>
        <xdr:cNvSpPr txBox="1">
          <a:spLocks noChangeArrowheads="1"/>
        </xdr:cNvSpPr>
      </xdr:nvSpPr>
      <xdr:spPr bwMode="auto">
        <a:xfrm>
          <a:off x="3202783" y="25503188"/>
          <a:ext cx="1750218"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n-GB"/>
          </a:defPPr>
          <a:lvl1pPr algn="l" rtl="0" eaLnBrk="0" fontAlgn="base" hangingPunct="0">
            <a:spcBef>
              <a:spcPct val="0"/>
            </a:spcBef>
            <a:spcAft>
              <a:spcPct val="0"/>
            </a:spcAft>
            <a:defRPr sz="2400" kern="1200">
              <a:solidFill>
                <a:schemeClr val="tx1"/>
              </a:solidFill>
              <a:latin typeface="Microsoft Sans Serif" pitchFamily="34" charset="0"/>
              <a:ea typeface="+mn-ea"/>
              <a:cs typeface="+mn-cs"/>
            </a:defRPr>
          </a:lvl1pPr>
          <a:lvl2pPr marL="457200" algn="l" rtl="0" eaLnBrk="0" fontAlgn="base" hangingPunct="0">
            <a:spcBef>
              <a:spcPct val="0"/>
            </a:spcBef>
            <a:spcAft>
              <a:spcPct val="0"/>
            </a:spcAft>
            <a:defRPr sz="2400" kern="1200">
              <a:solidFill>
                <a:schemeClr val="tx1"/>
              </a:solidFill>
              <a:latin typeface="Microsoft Sans Serif" pitchFamily="34" charset="0"/>
              <a:ea typeface="+mn-ea"/>
              <a:cs typeface="+mn-cs"/>
            </a:defRPr>
          </a:lvl2pPr>
          <a:lvl3pPr marL="914400" algn="l" rtl="0" eaLnBrk="0" fontAlgn="base" hangingPunct="0">
            <a:spcBef>
              <a:spcPct val="0"/>
            </a:spcBef>
            <a:spcAft>
              <a:spcPct val="0"/>
            </a:spcAft>
            <a:defRPr sz="2400" kern="1200">
              <a:solidFill>
                <a:schemeClr val="tx1"/>
              </a:solidFill>
              <a:latin typeface="Microsoft Sans Serif" pitchFamily="34" charset="0"/>
              <a:ea typeface="+mn-ea"/>
              <a:cs typeface="+mn-cs"/>
            </a:defRPr>
          </a:lvl3pPr>
          <a:lvl4pPr marL="1371600" algn="l" rtl="0" eaLnBrk="0" fontAlgn="base" hangingPunct="0">
            <a:spcBef>
              <a:spcPct val="0"/>
            </a:spcBef>
            <a:spcAft>
              <a:spcPct val="0"/>
            </a:spcAft>
            <a:defRPr sz="2400" kern="1200">
              <a:solidFill>
                <a:schemeClr val="tx1"/>
              </a:solidFill>
              <a:latin typeface="Microsoft Sans Serif" pitchFamily="34" charset="0"/>
              <a:ea typeface="+mn-ea"/>
              <a:cs typeface="+mn-cs"/>
            </a:defRPr>
          </a:lvl4pPr>
          <a:lvl5pPr marL="1828800" algn="l" rtl="0" eaLnBrk="0" fontAlgn="base" hangingPunct="0">
            <a:spcBef>
              <a:spcPct val="0"/>
            </a:spcBef>
            <a:spcAft>
              <a:spcPct val="0"/>
            </a:spcAft>
            <a:defRPr sz="2400" kern="1200">
              <a:solidFill>
                <a:schemeClr val="tx1"/>
              </a:solidFill>
              <a:latin typeface="Microsoft Sans Serif" pitchFamily="34" charset="0"/>
              <a:ea typeface="+mn-ea"/>
              <a:cs typeface="+mn-cs"/>
            </a:defRPr>
          </a:lvl5pPr>
          <a:lvl6pPr marL="2286000" algn="l" defTabSz="914400" rtl="0" eaLnBrk="1" latinLnBrk="0" hangingPunct="1">
            <a:defRPr sz="2400" kern="1200">
              <a:solidFill>
                <a:schemeClr val="tx1"/>
              </a:solidFill>
              <a:latin typeface="Microsoft Sans Serif" pitchFamily="34" charset="0"/>
              <a:ea typeface="+mn-ea"/>
              <a:cs typeface="+mn-cs"/>
            </a:defRPr>
          </a:lvl6pPr>
          <a:lvl7pPr marL="2743200" algn="l" defTabSz="914400" rtl="0" eaLnBrk="1" latinLnBrk="0" hangingPunct="1">
            <a:defRPr sz="2400" kern="1200">
              <a:solidFill>
                <a:schemeClr val="tx1"/>
              </a:solidFill>
              <a:latin typeface="Microsoft Sans Serif" pitchFamily="34" charset="0"/>
              <a:ea typeface="+mn-ea"/>
              <a:cs typeface="+mn-cs"/>
            </a:defRPr>
          </a:lvl7pPr>
          <a:lvl8pPr marL="3200400" algn="l" defTabSz="914400" rtl="0" eaLnBrk="1" latinLnBrk="0" hangingPunct="1">
            <a:defRPr sz="2400" kern="1200">
              <a:solidFill>
                <a:schemeClr val="tx1"/>
              </a:solidFill>
              <a:latin typeface="Microsoft Sans Serif" pitchFamily="34" charset="0"/>
              <a:ea typeface="+mn-ea"/>
              <a:cs typeface="+mn-cs"/>
            </a:defRPr>
          </a:lvl8pPr>
          <a:lvl9pPr marL="3657600" algn="l" defTabSz="914400" rtl="0" eaLnBrk="1" latinLnBrk="0" hangingPunct="1">
            <a:defRPr sz="2400" kern="1200">
              <a:solidFill>
                <a:schemeClr val="tx1"/>
              </a:solidFill>
              <a:latin typeface="Microsoft Sans Serif" pitchFamily="34" charset="0"/>
              <a:ea typeface="+mn-ea"/>
              <a:cs typeface="+mn-cs"/>
            </a:defRPr>
          </a:lvl9pPr>
        </a:lstStyle>
        <a:p>
          <a:pPr algn="ctr"/>
          <a:r>
            <a:rPr lang="en-GB" altLang="en-US" sz="1200" b="0" kern="1200" baseline="0">
              <a:solidFill>
                <a:srgbClr val="FF0000"/>
              </a:solidFill>
              <a:latin typeface="Microsoft Sans Serif" pitchFamily="34" charset="0"/>
              <a:ea typeface="+mn-ea"/>
              <a:cs typeface="+mn-cs"/>
            </a:rPr>
            <a:t>Copy these  total score blocks if required</a:t>
          </a:r>
        </a:p>
      </xdr:txBody>
    </xdr:sp>
    <xdr:clientData/>
  </xdr:twoCellAnchor>
  <xdr:twoCellAnchor>
    <xdr:from>
      <xdr:col>9</xdr:col>
      <xdr:colOff>119062</xdr:colOff>
      <xdr:row>48</xdr:row>
      <xdr:rowOff>83344</xdr:rowOff>
    </xdr:from>
    <xdr:to>
      <xdr:col>10</xdr:col>
      <xdr:colOff>426353</xdr:colOff>
      <xdr:row>49</xdr:row>
      <xdr:rowOff>10975</xdr:rowOff>
    </xdr:to>
    <xdr:sp macro="" textlink="">
      <xdr:nvSpPr>
        <xdr:cNvPr id="13" name="Right Arrow 12">
          <a:extLst>
            <a:ext uri="{FF2B5EF4-FFF2-40B4-BE49-F238E27FC236}">
              <a16:creationId xmlns:a16="http://schemas.microsoft.com/office/drawing/2014/main" id="{00000000-0008-0000-0500-00000D000000}"/>
            </a:ext>
          </a:extLst>
        </xdr:cNvPr>
        <xdr:cNvSpPr/>
      </xdr:nvSpPr>
      <xdr:spPr>
        <a:xfrm rot="12226112">
          <a:off x="6477000" y="2976563"/>
          <a:ext cx="962134" cy="1300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133690</xdr:colOff>
      <xdr:row>33</xdr:row>
      <xdr:rowOff>137769</xdr:rowOff>
    </xdr:from>
    <xdr:to>
      <xdr:col>10</xdr:col>
      <xdr:colOff>571500</xdr:colOff>
      <xdr:row>53</xdr:row>
      <xdr:rowOff>190500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11</xdr:col>
      <xdr:colOff>39122</xdr:colOff>
      <xdr:row>33</xdr:row>
      <xdr:rowOff>137771</xdr:rowOff>
    </xdr:from>
    <xdr:to>
      <xdr:col>23</xdr:col>
      <xdr:colOff>250032</xdr:colOff>
      <xdr:row>53</xdr:row>
      <xdr:rowOff>190500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5</xdr:col>
      <xdr:colOff>216693</xdr:colOff>
      <xdr:row>57</xdr:row>
      <xdr:rowOff>178590</xdr:rowOff>
    </xdr:from>
    <xdr:to>
      <xdr:col>13</xdr:col>
      <xdr:colOff>595312</xdr:colOff>
      <xdr:row>76</xdr:row>
      <xdr:rowOff>129267</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14</xdr:col>
      <xdr:colOff>457539</xdr:colOff>
      <xdr:row>5</xdr:row>
      <xdr:rowOff>222250</xdr:rowOff>
    </xdr:from>
    <xdr:to>
      <xdr:col>18</xdr:col>
      <xdr:colOff>391583</xdr:colOff>
      <xdr:row>16</xdr:row>
      <xdr:rowOff>190501</xdr:rowOff>
    </xdr:to>
    <xdr:sp macro="" textlink="">
      <xdr:nvSpPr>
        <xdr:cNvPr id="5" name="TextBox 2">
          <a:extLst>
            <a:ext uri="{FF2B5EF4-FFF2-40B4-BE49-F238E27FC236}">
              <a16:creationId xmlns:a16="http://schemas.microsoft.com/office/drawing/2014/main" id="{00000000-0008-0000-0600-000005000000}"/>
            </a:ext>
          </a:extLst>
        </xdr:cNvPr>
        <xdr:cNvSpPr txBox="1">
          <a:spLocks noChangeArrowheads="1"/>
        </xdr:cNvSpPr>
      </xdr:nvSpPr>
      <xdr:spPr bwMode="auto">
        <a:xfrm>
          <a:off x="10628122" y="1397000"/>
          <a:ext cx="2558711" cy="2275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n-GB"/>
          </a:defPPr>
          <a:lvl1pPr algn="l" rtl="0" eaLnBrk="0" fontAlgn="base" hangingPunct="0">
            <a:spcBef>
              <a:spcPct val="0"/>
            </a:spcBef>
            <a:spcAft>
              <a:spcPct val="0"/>
            </a:spcAft>
            <a:defRPr sz="2400" kern="1200">
              <a:solidFill>
                <a:schemeClr val="tx1"/>
              </a:solidFill>
              <a:latin typeface="Microsoft Sans Serif" pitchFamily="34" charset="0"/>
              <a:ea typeface="+mn-ea"/>
              <a:cs typeface="+mn-cs"/>
            </a:defRPr>
          </a:lvl1pPr>
          <a:lvl2pPr marL="457200" algn="l" rtl="0" eaLnBrk="0" fontAlgn="base" hangingPunct="0">
            <a:spcBef>
              <a:spcPct val="0"/>
            </a:spcBef>
            <a:spcAft>
              <a:spcPct val="0"/>
            </a:spcAft>
            <a:defRPr sz="2400" kern="1200">
              <a:solidFill>
                <a:schemeClr val="tx1"/>
              </a:solidFill>
              <a:latin typeface="Microsoft Sans Serif" pitchFamily="34" charset="0"/>
              <a:ea typeface="+mn-ea"/>
              <a:cs typeface="+mn-cs"/>
            </a:defRPr>
          </a:lvl2pPr>
          <a:lvl3pPr marL="914400" algn="l" rtl="0" eaLnBrk="0" fontAlgn="base" hangingPunct="0">
            <a:spcBef>
              <a:spcPct val="0"/>
            </a:spcBef>
            <a:spcAft>
              <a:spcPct val="0"/>
            </a:spcAft>
            <a:defRPr sz="2400" kern="1200">
              <a:solidFill>
                <a:schemeClr val="tx1"/>
              </a:solidFill>
              <a:latin typeface="Microsoft Sans Serif" pitchFamily="34" charset="0"/>
              <a:ea typeface="+mn-ea"/>
              <a:cs typeface="+mn-cs"/>
            </a:defRPr>
          </a:lvl3pPr>
          <a:lvl4pPr marL="1371600" algn="l" rtl="0" eaLnBrk="0" fontAlgn="base" hangingPunct="0">
            <a:spcBef>
              <a:spcPct val="0"/>
            </a:spcBef>
            <a:spcAft>
              <a:spcPct val="0"/>
            </a:spcAft>
            <a:defRPr sz="2400" kern="1200">
              <a:solidFill>
                <a:schemeClr val="tx1"/>
              </a:solidFill>
              <a:latin typeface="Microsoft Sans Serif" pitchFamily="34" charset="0"/>
              <a:ea typeface="+mn-ea"/>
              <a:cs typeface="+mn-cs"/>
            </a:defRPr>
          </a:lvl4pPr>
          <a:lvl5pPr marL="1828800" algn="l" rtl="0" eaLnBrk="0" fontAlgn="base" hangingPunct="0">
            <a:spcBef>
              <a:spcPct val="0"/>
            </a:spcBef>
            <a:spcAft>
              <a:spcPct val="0"/>
            </a:spcAft>
            <a:defRPr sz="2400" kern="1200">
              <a:solidFill>
                <a:schemeClr val="tx1"/>
              </a:solidFill>
              <a:latin typeface="Microsoft Sans Serif" pitchFamily="34" charset="0"/>
              <a:ea typeface="+mn-ea"/>
              <a:cs typeface="+mn-cs"/>
            </a:defRPr>
          </a:lvl5pPr>
          <a:lvl6pPr marL="2286000" algn="l" defTabSz="914400" rtl="0" eaLnBrk="1" latinLnBrk="0" hangingPunct="1">
            <a:defRPr sz="2400" kern="1200">
              <a:solidFill>
                <a:schemeClr val="tx1"/>
              </a:solidFill>
              <a:latin typeface="Microsoft Sans Serif" pitchFamily="34" charset="0"/>
              <a:ea typeface="+mn-ea"/>
              <a:cs typeface="+mn-cs"/>
            </a:defRPr>
          </a:lvl6pPr>
          <a:lvl7pPr marL="2743200" algn="l" defTabSz="914400" rtl="0" eaLnBrk="1" latinLnBrk="0" hangingPunct="1">
            <a:defRPr sz="2400" kern="1200">
              <a:solidFill>
                <a:schemeClr val="tx1"/>
              </a:solidFill>
              <a:latin typeface="Microsoft Sans Serif" pitchFamily="34" charset="0"/>
              <a:ea typeface="+mn-ea"/>
              <a:cs typeface="+mn-cs"/>
            </a:defRPr>
          </a:lvl7pPr>
          <a:lvl8pPr marL="3200400" algn="l" defTabSz="914400" rtl="0" eaLnBrk="1" latinLnBrk="0" hangingPunct="1">
            <a:defRPr sz="2400" kern="1200">
              <a:solidFill>
                <a:schemeClr val="tx1"/>
              </a:solidFill>
              <a:latin typeface="Microsoft Sans Serif" pitchFamily="34" charset="0"/>
              <a:ea typeface="+mn-ea"/>
              <a:cs typeface="+mn-cs"/>
            </a:defRPr>
          </a:lvl8pPr>
          <a:lvl9pPr marL="3657600" algn="l" defTabSz="914400" rtl="0" eaLnBrk="1" latinLnBrk="0" hangingPunct="1">
            <a:defRPr sz="2400" kern="1200">
              <a:solidFill>
                <a:schemeClr val="tx1"/>
              </a:solidFill>
              <a:latin typeface="Microsoft Sans Serif" pitchFamily="34" charset="0"/>
              <a:ea typeface="+mn-ea"/>
              <a:cs typeface="+mn-cs"/>
            </a:defRPr>
          </a:lvl9pPr>
        </a:lstStyle>
        <a:p>
          <a:pPr algn="ctr"/>
          <a:r>
            <a:rPr lang="en-GB" altLang="en-US" sz="1000" baseline="0">
              <a:ln>
                <a:noFill/>
              </a:ln>
              <a:solidFill>
                <a:srgbClr val="FF0000"/>
              </a:solidFill>
              <a:latin typeface="+mn-lt"/>
            </a:rPr>
            <a:t>All cells on this tab are automated, scores are completed on the </a:t>
          </a:r>
          <a:r>
            <a:rPr lang="en-GB" altLang="en-US" sz="1000" b="1" baseline="0">
              <a:ln>
                <a:noFill/>
              </a:ln>
              <a:solidFill>
                <a:srgbClr val="FF0000"/>
              </a:solidFill>
              <a:latin typeface="+mn-lt"/>
            </a:rPr>
            <a:t>Input</a:t>
          </a:r>
          <a:r>
            <a:rPr lang="en-GB" altLang="en-US" sz="1000" baseline="0">
              <a:ln>
                <a:noFill/>
              </a:ln>
              <a:solidFill>
                <a:srgbClr val="FF0000"/>
              </a:solidFill>
              <a:latin typeface="+mn-lt"/>
            </a:rPr>
            <a:t> Tab.</a:t>
          </a:r>
          <a:endParaRPr lang="en-GB" altLang="en-US" sz="1000" baseline="0">
            <a:ln>
              <a:noFill/>
            </a:ln>
            <a:solidFill>
              <a:schemeClr val="bg1">
                <a:lumMod val="65000"/>
              </a:schemeClr>
            </a:solidFill>
            <a:latin typeface="+mn-lt"/>
          </a:endParaRPr>
        </a:p>
        <a:p>
          <a:pPr algn="ctr"/>
          <a:endParaRPr lang="en-GB" altLang="en-US" sz="1000" kern="1200" baseline="0">
            <a:solidFill>
              <a:srgbClr val="FF0000"/>
            </a:solidFill>
            <a:latin typeface="+mn-lt"/>
            <a:ea typeface="+mn-ea"/>
            <a:cs typeface="+mn-cs"/>
          </a:endParaRPr>
        </a:p>
        <a:p>
          <a:pPr algn="ctr"/>
          <a:r>
            <a:rPr lang="en-GB" altLang="en-US" sz="1000" kern="1200" baseline="0">
              <a:solidFill>
                <a:srgbClr val="FF0000"/>
              </a:solidFill>
              <a:latin typeface="+mn-lt"/>
              <a:ea typeface="+mn-ea"/>
              <a:cs typeface="+mn-cs"/>
            </a:rPr>
            <a:t>Each block in this sheet is sized correctly to copy and paste into an </a:t>
          </a:r>
          <a:r>
            <a:rPr lang="en-GB" altLang="en-US" sz="1000" b="1" kern="1200" baseline="0">
              <a:solidFill>
                <a:srgbClr val="FF0000"/>
              </a:solidFill>
              <a:latin typeface="+mn-lt"/>
              <a:ea typeface="+mn-ea"/>
              <a:cs typeface="+mn-cs"/>
            </a:rPr>
            <a:t>Initial Feedback Presentation</a:t>
          </a:r>
          <a:r>
            <a:rPr lang="en-GB" altLang="en-US" sz="1000" kern="1200" baseline="0">
              <a:solidFill>
                <a:srgbClr val="FF0000"/>
              </a:solidFill>
              <a:latin typeface="+mn-lt"/>
              <a:ea typeface="+mn-ea"/>
              <a:cs typeface="+mn-cs"/>
            </a:rPr>
            <a:t>, they are designed to provide a visual element to the presentation.</a:t>
          </a:r>
        </a:p>
        <a:p>
          <a:pPr algn="ctr"/>
          <a:endParaRPr lang="en-GB" altLang="en-US" sz="1000" kern="1200" baseline="0">
            <a:solidFill>
              <a:srgbClr val="FF0000"/>
            </a:solidFill>
            <a:latin typeface="+mn-lt"/>
            <a:ea typeface="+mn-ea"/>
            <a:cs typeface="+mn-cs"/>
          </a:endParaRPr>
        </a:p>
        <a:p>
          <a:pPr algn="ctr"/>
          <a:r>
            <a:rPr lang="en-GB" altLang="en-US" sz="1000" b="1" kern="1200" baseline="0">
              <a:solidFill>
                <a:srgbClr val="FF0000"/>
              </a:solidFill>
              <a:latin typeface="+mn-lt"/>
              <a:ea typeface="+mn-ea"/>
              <a:cs typeface="+mn-cs"/>
            </a:rPr>
            <a:t>Copy the cells as required, the outlined area is suggested</a:t>
          </a:r>
        </a:p>
        <a:p>
          <a:pPr algn="ctr"/>
          <a:endParaRPr lang="en-GB" altLang="en-US" sz="1000" b="1" kern="1200" baseline="0">
            <a:solidFill>
              <a:srgbClr val="FF0000"/>
            </a:solidFill>
            <a:latin typeface="+mn-lt"/>
            <a:ea typeface="+mn-ea"/>
            <a:cs typeface="+mn-cs"/>
          </a:endParaRPr>
        </a:p>
        <a:p>
          <a:pPr algn="ctr"/>
          <a:r>
            <a:rPr lang="en-GB" altLang="en-US" sz="1000" b="1" kern="1200" baseline="0">
              <a:solidFill>
                <a:srgbClr val="FF0000"/>
              </a:solidFill>
              <a:latin typeface="+mn-lt"/>
              <a:ea typeface="+mn-ea"/>
              <a:cs typeface="+mn-cs"/>
            </a:rPr>
            <a:t>Use PASTE SPECIAL - PASTE AS PICTURE in Powerpoint presentation</a:t>
          </a:r>
          <a:endParaRPr lang="en-GB" altLang="en-US" sz="1000" b="1" kern="1200">
            <a:solidFill>
              <a:srgbClr val="FF0000"/>
            </a:solidFill>
            <a:latin typeface="+mn-lt"/>
            <a:ea typeface="+mn-ea"/>
            <a:cs typeface="+mn-cs"/>
          </a:endParaRPr>
        </a:p>
      </xdr:txBody>
    </xdr:sp>
    <xdr:clientData/>
  </xdr:twoCellAnchor>
  <xdr:twoCellAnchor>
    <xdr:from>
      <xdr:col>14</xdr:col>
      <xdr:colOff>338365</xdr:colOff>
      <xdr:row>28</xdr:row>
      <xdr:rowOff>90523</xdr:rowOff>
    </xdr:from>
    <xdr:to>
      <xdr:col>18</xdr:col>
      <xdr:colOff>552978</xdr:colOff>
      <xdr:row>32</xdr:row>
      <xdr:rowOff>127000</xdr:rowOff>
    </xdr:to>
    <xdr:sp macro="" textlink="">
      <xdr:nvSpPr>
        <xdr:cNvPr id="6" name="TextBox 2">
          <a:extLst>
            <a:ext uri="{FF2B5EF4-FFF2-40B4-BE49-F238E27FC236}">
              <a16:creationId xmlns:a16="http://schemas.microsoft.com/office/drawing/2014/main" id="{00000000-0008-0000-0600-000006000000}"/>
            </a:ext>
          </a:extLst>
        </xdr:cNvPr>
        <xdr:cNvSpPr txBox="1">
          <a:spLocks noChangeArrowheads="1"/>
        </xdr:cNvSpPr>
      </xdr:nvSpPr>
      <xdr:spPr bwMode="auto">
        <a:xfrm>
          <a:off x="10508948" y="5996023"/>
          <a:ext cx="2839280" cy="8619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n-GB"/>
          </a:defPPr>
          <a:lvl1pPr algn="l" rtl="0" eaLnBrk="0" fontAlgn="base" hangingPunct="0">
            <a:spcBef>
              <a:spcPct val="0"/>
            </a:spcBef>
            <a:spcAft>
              <a:spcPct val="0"/>
            </a:spcAft>
            <a:defRPr sz="2400" kern="1200">
              <a:solidFill>
                <a:schemeClr val="tx1"/>
              </a:solidFill>
              <a:latin typeface="Microsoft Sans Serif" pitchFamily="34" charset="0"/>
              <a:ea typeface="+mn-ea"/>
              <a:cs typeface="+mn-cs"/>
            </a:defRPr>
          </a:lvl1pPr>
          <a:lvl2pPr marL="457200" algn="l" rtl="0" eaLnBrk="0" fontAlgn="base" hangingPunct="0">
            <a:spcBef>
              <a:spcPct val="0"/>
            </a:spcBef>
            <a:spcAft>
              <a:spcPct val="0"/>
            </a:spcAft>
            <a:defRPr sz="2400" kern="1200">
              <a:solidFill>
                <a:schemeClr val="tx1"/>
              </a:solidFill>
              <a:latin typeface="Microsoft Sans Serif" pitchFamily="34" charset="0"/>
              <a:ea typeface="+mn-ea"/>
              <a:cs typeface="+mn-cs"/>
            </a:defRPr>
          </a:lvl2pPr>
          <a:lvl3pPr marL="914400" algn="l" rtl="0" eaLnBrk="0" fontAlgn="base" hangingPunct="0">
            <a:spcBef>
              <a:spcPct val="0"/>
            </a:spcBef>
            <a:spcAft>
              <a:spcPct val="0"/>
            </a:spcAft>
            <a:defRPr sz="2400" kern="1200">
              <a:solidFill>
                <a:schemeClr val="tx1"/>
              </a:solidFill>
              <a:latin typeface="Microsoft Sans Serif" pitchFamily="34" charset="0"/>
              <a:ea typeface="+mn-ea"/>
              <a:cs typeface="+mn-cs"/>
            </a:defRPr>
          </a:lvl3pPr>
          <a:lvl4pPr marL="1371600" algn="l" rtl="0" eaLnBrk="0" fontAlgn="base" hangingPunct="0">
            <a:spcBef>
              <a:spcPct val="0"/>
            </a:spcBef>
            <a:spcAft>
              <a:spcPct val="0"/>
            </a:spcAft>
            <a:defRPr sz="2400" kern="1200">
              <a:solidFill>
                <a:schemeClr val="tx1"/>
              </a:solidFill>
              <a:latin typeface="Microsoft Sans Serif" pitchFamily="34" charset="0"/>
              <a:ea typeface="+mn-ea"/>
              <a:cs typeface="+mn-cs"/>
            </a:defRPr>
          </a:lvl4pPr>
          <a:lvl5pPr marL="1828800" algn="l" rtl="0" eaLnBrk="0" fontAlgn="base" hangingPunct="0">
            <a:spcBef>
              <a:spcPct val="0"/>
            </a:spcBef>
            <a:spcAft>
              <a:spcPct val="0"/>
            </a:spcAft>
            <a:defRPr sz="2400" kern="1200">
              <a:solidFill>
                <a:schemeClr val="tx1"/>
              </a:solidFill>
              <a:latin typeface="Microsoft Sans Serif" pitchFamily="34" charset="0"/>
              <a:ea typeface="+mn-ea"/>
              <a:cs typeface="+mn-cs"/>
            </a:defRPr>
          </a:lvl5pPr>
          <a:lvl6pPr marL="2286000" algn="l" defTabSz="914400" rtl="0" eaLnBrk="1" latinLnBrk="0" hangingPunct="1">
            <a:defRPr sz="2400" kern="1200">
              <a:solidFill>
                <a:schemeClr val="tx1"/>
              </a:solidFill>
              <a:latin typeface="Microsoft Sans Serif" pitchFamily="34" charset="0"/>
              <a:ea typeface="+mn-ea"/>
              <a:cs typeface="+mn-cs"/>
            </a:defRPr>
          </a:lvl6pPr>
          <a:lvl7pPr marL="2743200" algn="l" defTabSz="914400" rtl="0" eaLnBrk="1" latinLnBrk="0" hangingPunct="1">
            <a:defRPr sz="2400" kern="1200">
              <a:solidFill>
                <a:schemeClr val="tx1"/>
              </a:solidFill>
              <a:latin typeface="Microsoft Sans Serif" pitchFamily="34" charset="0"/>
              <a:ea typeface="+mn-ea"/>
              <a:cs typeface="+mn-cs"/>
            </a:defRPr>
          </a:lvl7pPr>
          <a:lvl8pPr marL="3200400" algn="l" defTabSz="914400" rtl="0" eaLnBrk="1" latinLnBrk="0" hangingPunct="1">
            <a:defRPr sz="2400" kern="1200">
              <a:solidFill>
                <a:schemeClr val="tx1"/>
              </a:solidFill>
              <a:latin typeface="Microsoft Sans Serif" pitchFamily="34" charset="0"/>
              <a:ea typeface="+mn-ea"/>
              <a:cs typeface="+mn-cs"/>
            </a:defRPr>
          </a:lvl8pPr>
          <a:lvl9pPr marL="3657600" algn="l" defTabSz="914400" rtl="0" eaLnBrk="1" latinLnBrk="0" hangingPunct="1">
            <a:defRPr sz="2400" kern="1200">
              <a:solidFill>
                <a:schemeClr val="tx1"/>
              </a:solidFill>
              <a:latin typeface="Microsoft Sans Serif" pitchFamily="34" charset="0"/>
              <a:ea typeface="+mn-ea"/>
              <a:cs typeface="+mn-cs"/>
            </a:defRPr>
          </a:lvl9pPr>
        </a:lstStyle>
        <a:p>
          <a:pPr algn="ctr"/>
          <a:r>
            <a:rPr lang="en-GB" altLang="en-US" sz="1000" b="0" kern="1200" baseline="0">
              <a:ln>
                <a:noFill/>
              </a:ln>
              <a:solidFill>
                <a:srgbClr val="FF0000"/>
              </a:solidFill>
              <a:latin typeface="+mn-lt"/>
              <a:ea typeface="+mn-ea"/>
              <a:cs typeface="+mn-cs"/>
            </a:rPr>
            <a:t>Use one or both of the graphs below in the presentation depending on your requirements.</a:t>
          </a:r>
        </a:p>
        <a:p>
          <a:pPr algn="ctr"/>
          <a:endParaRPr lang="en-GB" altLang="en-US" sz="1000" b="0" kern="1200" baseline="0">
            <a:ln>
              <a:noFill/>
            </a:ln>
            <a:solidFill>
              <a:srgbClr val="FF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altLang="en-US" sz="1000" b="1" i="0" u="none" strike="noStrike" kern="1200" cap="none" spc="0" normalizeH="0" baseline="0" noProof="0">
              <a:ln>
                <a:noFill/>
              </a:ln>
              <a:solidFill>
                <a:srgbClr val="FF0000"/>
              </a:solidFill>
              <a:effectLst/>
              <a:uLnTx/>
              <a:uFillTx/>
              <a:latin typeface="+mn-lt"/>
              <a:ea typeface="+mn-ea"/>
              <a:cs typeface="+mn-cs"/>
            </a:rPr>
            <a:t>Use PASTE SPECIAL - PASTE AS PICTURE in PowerPoint presentation</a:t>
          </a:r>
        </a:p>
      </xdr:txBody>
    </xdr:sp>
    <xdr:clientData/>
  </xdr:twoCellAnchor>
  <xdr:twoCellAnchor>
    <xdr:from>
      <xdr:col>0</xdr:col>
      <xdr:colOff>95251</xdr:colOff>
      <xdr:row>4</xdr:row>
      <xdr:rowOff>190501</xdr:rowOff>
    </xdr:from>
    <xdr:to>
      <xdr:col>13</xdr:col>
      <xdr:colOff>83344</xdr:colOff>
      <xdr:row>32</xdr:row>
      <xdr:rowOff>59532</xdr:rowOff>
    </xdr:to>
    <xdr:sp macro="" textlink="">
      <xdr:nvSpPr>
        <xdr:cNvPr id="7" name="Rectangle 6">
          <a:extLst>
            <a:ext uri="{FF2B5EF4-FFF2-40B4-BE49-F238E27FC236}">
              <a16:creationId xmlns:a16="http://schemas.microsoft.com/office/drawing/2014/main" id="{00000000-0008-0000-0600-000007000000}"/>
            </a:ext>
          </a:extLst>
        </xdr:cNvPr>
        <xdr:cNvSpPr/>
      </xdr:nvSpPr>
      <xdr:spPr>
        <a:xfrm>
          <a:off x="95251" y="1438276"/>
          <a:ext cx="9465468" cy="5641181"/>
        </a:xfrm>
        <a:prstGeom prst="rect">
          <a:avLst/>
        </a:prstGeom>
        <a:noFill/>
        <a:ln>
          <a:solidFill>
            <a:srgbClr val="C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138529</xdr:colOff>
      <xdr:row>12</xdr:row>
      <xdr:rowOff>58694</xdr:rowOff>
    </xdr:from>
    <xdr:to>
      <xdr:col>14</xdr:col>
      <xdr:colOff>445820</xdr:colOff>
      <xdr:row>12</xdr:row>
      <xdr:rowOff>188731</xdr:rowOff>
    </xdr:to>
    <xdr:sp macro="" textlink="">
      <xdr:nvSpPr>
        <xdr:cNvPr id="8" name="Right Arrow 7">
          <a:extLst>
            <a:ext uri="{FF2B5EF4-FFF2-40B4-BE49-F238E27FC236}">
              <a16:creationId xmlns:a16="http://schemas.microsoft.com/office/drawing/2014/main" id="{00000000-0008-0000-0600-000008000000}"/>
            </a:ext>
          </a:extLst>
        </xdr:cNvPr>
        <xdr:cNvSpPr/>
      </xdr:nvSpPr>
      <xdr:spPr>
        <a:xfrm rot="12226112">
          <a:off x="9615904" y="3040019"/>
          <a:ext cx="964516" cy="1300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202405</xdr:colOff>
      <xdr:row>56</xdr:row>
      <xdr:rowOff>166008</xdr:rowOff>
    </xdr:from>
    <xdr:to>
      <xdr:col>14</xdr:col>
      <xdr:colOff>107157</xdr:colOff>
      <xdr:row>77</xdr:row>
      <xdr:rowOff>95250</xdr:rowOff>
    </xdr:to>
    <xdr:sp macro="" textlink="">
      <xdr:nvSpPr>
        <xdr:cNvPr id="9" name="Rectangle 8">
          <a:extLst>
            <a:ext uri="{FF2B5EF4-FFF2-40B4-BE49-F238E27FC236}">
              <a16:creationId xmlns:a16="http://schemas.microsoft.com/office/drawing/2014/main" id="{00000000-0008-0000-0600-000009000000}"/>
            </a:ext>
          </a:extLst>
        </xdr:cNvPr>
        <xdr:cNvSpPr/>
      </xdr:nvSpPr>
      <xdr:spPr>
        <a:xfrm>
          <a:off x="345280" y="13158108"/>
          <a:ext cx="9896477" cy="4348842"/>
        </a:xfrm>
        <a:prstGeom prst="rect">
          <a:avLst/>
        </a:prstGeom>
        <a:noFill/>
        <a:ln>
          <a:solidFill>
            <a:srgbClr val="C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23814</xdr:colOff>
      <xdr:row>57</xdr:row>
      <xdr:rowOff>1</xdr:rowOff>
    </xdr:from>
    <xdr:to>
      <xdr:col>18</xdr:col>
      <xdr:colOff>345283</xdr:colOff>
      <xdr:row>62</xdr:row>
      <xdr:rowOff>178594</xdr:rowOff>
    </xdr:to>
    <xdr:sp macro="" textlink="">
      <xdr:nvSpPr>
        <xdr:cNvPr id="10" name="TextBox 2">
          <a:extLst>
            <a:ext uri="{FF2B5EF4-FFF2-40B4-BE49-F238E27FC236}">
              <a16:creationId xmlns:a16="http://schemas.microsoft.com/office/drawing/2014/main" id="{00000000-0008-0000-0600-00000A000000}"/>
            </a:ext>
          </a:extLst>
        </xdr:cNvPr>
        <xdr:cNvSpPr txBox="1">
          <a:spLocks noChangeArrowheads="1"/>
        </xdr:cNvSpPr>
      </xdr:nvSpPr>
      <xdr:spPr bwMode="auto">
        <a:xfrm>
          <a:off x="10815639" y="13192126"/>
          <a:ext cx="2293144" cy="1226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n-GB"/>
          </a:defPPr>
          <a:lvl1pPr algn="l" rtl="0" eaLnBrk="0" fontAlgn="base" hangingPunct="0">
            <a:spcBef>
              <a:spcPct val="0"/>
            </a:spcBef>
            <a:spcAft>
              <a:spcPct val="0"/>
            </a:spcAft>
            <a:defRPr sz="2400" kern="1200">
              <a:solidFill>
                <a:schemeClr val="tx1"/>
              </a:solidFill>
              <a:latin typeface="Microsoft Sans Serif" pitchFamily="34" charset="0"/>
              <a:ea typeface="+mn-ea"/>
              <a:cs typeface="+mn-cs"/>
            </a:defRPr>
          </a:lvl1pPr>
          <a:lvl2pPr marL="457200" algn="l" rtl="0" eaLnBrk="0" fontAlgn="base" hangingPunct="0">
            <a:spcBef>
              <a:spcPct val="0"/>
            </a:spcBef>
            <a:spcAft>
              <a:spcPct val="0"/>
            </a:spcAft>
            <a:defRPr sz="2400" kern="1200">
              <a:solidFill>
                <a:schemeClr val="tx1"/>
              </a:solidFill>
              <a:latin typeface="Microsoft Sans Serif" pitchFamily="34" charset="0"/>
              <a:ea typeface="+mn-ea"/>
              <a:cs typeface="+mn-cs"/>
            </a:defRPr>
          </a:lvl2pPr>
          <a:lvl3pPr marL="914400" algn="l" rtl="0" eaLnBrk="0" fontAlgn="base" hangingPunct="0">
            <a:spcBef>
              <a:spcPct val="0"/>
            </a:spcBef>
            <a:spcAft>
              <a:spcPct val="0"/>
            </a:spcAft>
            <a:defRPr sz="2400" kern="1200">
              <a:solidFill>
                <a:schemeClr val="tx1"/>
              </a:solidFill>
              <a:latin typeface="Microsoft Sans Serif" pitchFamily="34" charset="0"/>
              <a:ea typeface="+mn-ea"/>
              <a:cs typeface="+mn-cs"/>
            </a:defRPr>
          </a:lvl3pPr>
          <a:lvl4pPr marL="1371600" algn="l" rtl="0" eaLnBrk="0" fontAlgn="base" hangingPunct="0">
            <a:spcBef>
              <a:spcPct val="0"/>
            </a:spcBef>
            <a:spcAft>
              <a:spcPct val="0"/>
            </a:spcAft>
            <a:defRPr sz="2400" kern="1200">
              <a:solidFill>
                <a:schemeClr val="tx1"/>
              </a:solidFill>
              <a:latin typeface="Microsoft Sans Serif" pitchFamily="34" charset="0"/>
              <a:ea typeface="+mn-ea"/>
              <a:cs typeface="+mn-cs"/>
            </a:defRPr>
          </a:lvl4pPr>
          <a:lvl5pPr marL="1828800" algn="l" rtl="0" eaLnBrk="0" fontAlgn="base" hangingPunct="0">
            <a:spcBef>
              <a:spcPct val="0"/>
            </a:spcBef>
            <a:spcAft>
              <a:spcPct val="0"/>
            </a:spcAft>
            <a:defRPr sz="2400" kern="1200">
              <a:solidFill>
                <a:schemeClr val="tx1"/>
              </a:solidFill>
              <a:latin typeface="Microsoft Sans Serif" pitchFamily="34" charset="0"/>
              <a:ea typeface="+mn-ea"/>
              <a:cs typeface="+mn-cs"/>
            </a:defRPr>
          </a:lvl5pPr>
          <a:lvl6pPr marL="2286000" algn="l" defTabSz="914400" rtl="0" eaLnBrk="1" latinLnBrk="0" hangingPunct="1">
            <a:defRPr sz="2400" kern="1200">
              <a:solidFill>
                <a:schemeClr val="tx1"/>
              </a:solidFill>
              <a:latin typeface="Microsoft Sans Serif" pitchFamily="34" charset="0"/>
              <a:ea typeface="+mn-ea"/>
              <a:cs typeface="+mn-cs"/>
            </a:defRPr>
          </a:lvl6pPr>
          <a:lvl7pPr marL="2743200" algn="l" defTabSz="914400" rtl="0" eaLnBrk="1" latinLnBrk="0" hangingPunct="1">
            <a:defRPr sz="2400" kern="1200">
              <a:solidFill>
                <a:schemeClr val="tx1"/>
              </a:solidFill>
              <a:latin typeface="Microsoft Sans Serif" pitchFamily="34" charset="0"/>
              <a:ea typeface="+mn-ea"/>
              <a:cs typeface="+mn-cs"/>
            </a:defRPr>
          </a:lvl7pPr>
          <a:lvl8pPr marL="3200400" algn="l" defTabSz="914400" rtl="0" eaLnBrk="1" latinLnBrk="0" hangingPunct="1">
            <a:defRPr sz="2400" kern="1200">
              <a:solidFill>
                <a:schemeClr val="tx1"/>
              </a:solidFill>
              <a:latin typeface="Microsoft Sans Serif" pitchFamily="34" charset="0"/>
              <a:ea typeface="+mn-ea"/>
              <a:cs typeface="+mn-cs"/>
            </a:defRPr>
          </a:lvl8pPr>
          <a:lvl9pPr marL="3657600" algn="l" defTabSz="914400" rtl="0" eaLnBrk="1" latinLnBrk="0" hangingPunct="1">
            <a:defRPr sz="2400" kern="1200">
              <a:solidFill>
                <a:schemeClr val="tx1"/>
              </a:solidFill>
              <a:latin typeface="Microsoft Sans Serif" pitchFamily="34" charset="0"/>
              <a:ea typeface="+mn-ea"/>
              <a:cs typeface="+mn-cs"/>
            </a:defRPr>
          </a:lvl9pPr>
        </a:lstStyle>
        <a:p>
          <a:pPr algn="ctr"/>
          <a:r>
            <a:rPr lang="en-GB" altLang="en-US" sz="1000" b="0" kern="1200" baseline="0">
              <a:solidFill>
                <a:srgbClr val="FF0000"/>
              </a:solidFill>
              <a:latin typeface="+mn-lt"/>
              <a:ea typeface="+mn-ea"/>
              <a:cs typeface="+mn-cs"/>
            </a:rPr>
            <a:t>Copy the cells as required, the outlined area is suggested</a:t>
          </a:r>
        </a:p>
        <a:p>
          <a:pPr algn="ctr"/>
          <a:endParaRPr lang="en-GB" altLang="en-US" sz="1000" b="1" kern="1200" baseline="0">
            <a:solidFill>
              <a:srgbClr val="FF0000"/>
            </a:solidFill>
            <a:latin typeface="+mn-lt"/>
            <a:ea typeface="+mn-ea"/>
            <a:cs typeface="+mn-cs"/>
          </a:endParaRPr>
        </a:p>
        <a:p>
          <a:pPr algn="ctr"/>
          <a:r>
            <a:rPr lang="en-GB" altLang="en-US" sz="1000" b="1" kern="1200" baseline="0">
              <a:solidFill>
                <a:srgbClr val="FF0000"/>
              </a:solidFill>
              <a:latin typeface="+mn-lt"/>
              <a:ea typeface="+mn-ea"/>
              <a:cs typeface="+mn-cs"/>
            </a:rPr>
            <a:t>Use PASTE SPECIAL - PASTE AS PICTURE in word document</a:t>
          </a:r>
          <a:endParaRPr lang="en-GB" altLang="en-US" sz="1000" b="1" kern="1200">
            <a:solidFill>
              <a:srgbClr val="FF0000"/>
            </a:solidFill>
            <a:latin typeface="+mn-lt"/>
            <a:ea typeface="+mn-ea"/>
            <a:cs typeface="+mn-cs"/>
          </a:endParaRPr>
        </a:p>
      </xdr:txBody>
    </xdr:sp>
    <xdr:clientData/>
  </xdr:twoCellAnchor>
  <xdr:twoCellAnchor>
    <xdr:from>
      <xdr:col>4</xdr:col>
      <xdr:colOff>119064</xdr:colOff>
      <xdr:row>81</xdr:row>
      <xdr:rowOff>309563</xdr:rowOff>
    </xdr:from>
    <xdr:to>
      <xdr:col>6</xdr:col>
      <xdr:colOff>559595</xdr:colOff>
      <xdr:row>83</xdr:row>
      <xdr:rowOff>238125</xdr:rowOff>
    </xdr:to>
    <xdr:sp macro="" textlink="">
      <xdr:nvSpPr>
        <xdr:cNvPr id="11" name="TextBox 2">
          <a:extLst>
            <a:ext uri="{FF2B5EF4-FFF2-40B4-BE49-F238E27FC236}">
              <a16:creationId xmlns:a16="http://schemas.microsoft.com/office/drawing/2014/main" id="{00000000-0008-0000-0600-00000B000000}"/>
            </a:ext>
          </a:extLst>
        </xdr:cNvPr>
        <xdr:cNvSpPr txBox="1">
          <a:spLocks noChangeArrowheads="1"/>
        </xdr:cNvSpPr>
      </xdr:nvSpPr>
      <xdr:spPr bwMode="auto">
        <a:xfrm>
          <a:off x="3681414" y="18702338"/>
          <a:ext cx="1754981" cy="566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en-GB"/>
          </a:defPPr>
          <a:lvl1pPr algn="l" rtl="0" eaLnBrk="0" fontAlgn="base" hangingPunct="0">
            <a:spcBef>
              <a:spcPct val="0"/>
            </a:spcBef>
            <a:spcAft>
              <a:spcPct val="0"/>
            </a:spcAft>
            <a:defRPr sz="2400" kern="1200">
              <a:solidFill>
                <a:schemeClr val="tx1"/>
              </a:solidFill>
              <a:latin typeface="Microsoft Sans Serif" pitchFamily="34" charset="0"/>
              <a:ea typeface="+mn-ea"/>
              <a:cs typeface="+mn-cs"/>
            </a:defRPr>
          </a:lvl1pPr>
          <a:lvl2pPr marL="457200" algn="l" rtl="0" eaLnBrk="0" fontAlgn="base" hangingPunct="0">
            <a:spcBef>
              <a:spcPct val="0"/>
            </a:spcBef>
            <a:spcAft>
              <a:spcPct val="0"/>
            </a:spcAft>
            <a:defRPr sz="2400" kern="1200">
              <a:solidFill>
                <a:schemeClr val="tx1"/>
              </a:solidFill>
              <a:latin typeface="Microsoft Sans Serif" pitchFamily="34" charset="0"/>
              <a:ea typeface="+mn-ea"/>
              <a:cs typeface="+mn-cs"/>
            </a:defRPr>
          </a:lvl2pPr>
          <a:lvl3pPr marL="914400" algn="l" rtl="0" eaLnBrk="0" fontAlgn="base" hangingPunct="0">
            <a:spcBef>
              <a:spcPct val="0"/>
            </a:spcBef>
            <a:spcAft>
              <a:spcPct val="0"/>
            </a:spcAft>
            <a:defRPr sz="2400" kern="1200">
              <a:solidFill>
                <a:schemeClr val="tx1"/>
              </a:solidFill>
              <a:latin typeface="Microsoft Sans Serif" pitchFamily="34" charset="0"/>
              <a:ea typeface="+mn-ea"/>
              <a:cs typeface="+mn-cs"/>
            </a:defRPr>
          </a:lvl3pPr>
          <a:lvl4pPr marL="1371600" algn="l" rtl="0" eaLnBrk="0" fontAlgn="base" hangingPunct="0">
            <a:spcBef>
              <a:spcPct val="0"/>
            </a:spcBef>
            <a:spcAft>
              <a:spcPct val="0"/>
            </a:spcAft>
            <a:defRPr sz="2400" kern="1200">
              <a:solidFill>
                <a:schemeClr val="tx1"/>
              </a:solidFill>
              <a:latin typeface="Microsoft Sans Serif" pitchFamily="34" charset="0"/>
              <a:ea typeface="+mn-ea"/>
              <a:cs typeface="+mn-cs"/>
            </a:defRPr>
          </a:lvl4pPr>
          <a:lvl5pPr marL="1828800" algn="l" rtl="0" eaLnBrk="0" fontAlgn="base" hangingPunct="0">
            <a:spcBef>
              <a:spcPct val="0"/>
            </a:spcBef>
            <a:spcAft>
              <a:spcPct val="0"/>
            </a:spcAft>
            <a:defRPr sz="2400" kern="1200">
              <a:solidFill>
                <a:schemeClr val="tx1"/>
              </a:solidFill>
              <a:latin typeface="Microsoft Sans Serif" pitchFamily="34" charset="0"/>
              <a:ea typeface="+mn-ea"/>
              <a:cs typeface="+mn-cs"/>
            </a:defRPr>
          </a:lvl5pPr>
          <a:lvl6pPr marL="2286000" algn="l" defTabSz="914400" rtl="0" eaLnBrk="1" latinLnBrk="0" hangingPunct="1">
            <a:defRPr sz="2400" kern="1200">
              <a:solidFill>
                <a:schemeClr val="tx1"/>
              </a:solidFill>
              <a:latin typeface="Microsoft Sans Serif" pitchFamily="34" charset="0"/>
              <a:ea typeface="+mn-ea"/>
              <a:cs typeface="+mn-cs"/>
            </a:defRPr>
          </a:lvl6pPr>
          <a:lvl7pPr marL="2743200" algn="l" defTabSz="914400" rtl="0" eaLnBrk="1" latinLnBrk="0" hangingPunct="1">
            <a:defRPr sz="2400" kern="1200">
              <a:solidFill>
                <a:schemeClr val="tx1"/>
              </a:solidFill>
              <a:latin typeface="Microsoft Sans Serif" pitchFamily="34" charset="0"/>
              <a:ea typeface="+mn-ea"/>
              <a:cs typeface="+mn-cs"/>
            </a:defRPr>
          </a:lvl7pPr>
          <a:lvl8pPr marL="3200400" algn="l" defTabSz="914400" rtl="0" eaLnBrk="1" latinLnBrk="0" hangingPunct="1">
            <a:defRPr sz="2400" kern="1200">
              <a:solidFill>
                <a:schemeClr val="tx1"/>
              </a:solidFill>
              <a:latin typeface="Microsoft Sans Serif" pitchFamily="34" charset="0"/>
              <a:ea typeface="+mn-ea"/>
              <a:cs typeface="+mn-cs"/>
            </a:defRPr>
          </a:lvl8pPr>
          <a:lvl9pPr marL="3657600" algn="l" defTabSz="914400" rtl="0" eaLnBrk="1" latinLnBrk="0" hangingPunct="1">
            <a:defRPr sz="2400" kern="1200">
              <a:solidFill>
                <a:schemeClr val="tx1"/>
              </a:solidFill>
              <a:latin typeface="Microsoft Sans Serif" pitchFamily="34" charset="0"/>
              <a:ea typeface="+mn-ea"/>
              <a:cs typeface="+mn-cs"/>
            </a:defRPr>
          </a:lvl9pPr>
        </a:lstStyle>
        <a:p>
          <a:pPr algn="ctr"/>
          <a:r>
            <a:rPr lang="en-GB" altLang="en-US" sz="1000" b="0" kern="1200" baseline="0">
              <a:solidFill>
                <a:srgbClr val="FF0000"/>
              </a:solidFill>
              <a:latin typeface="+mn-lt"/>
              <a:ea typeface="+mn-ea"/>
              <a:cs typeface="+mn-cs"/>
            </a:rPr>
            <a:t>Copy these  total score blocks if required</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104775</xdr:colOff>
      <xdr:row>10</xdr:row>
      <xdr:rowOff>238124</xdr:rowOff>
    </xdr:from>
    <xdr:to>
      <xdr:col>16</xdr:col>
      <xdr:colOff>204107</xdr:colOff>
      <xdr:row>31</xdr:row>
      <xdr:rowOff>333375</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16</xdr:col>
      <xdr:colOff>190500</xdr:colOff>
      <xdr:row>10</xdr:row>
      <xdr:rowOff>238124</xdr:rowOff>
    </xdr:from>
    <xdr:to>
      <xdr:col>23</xdr:col>
      <xdr:colOff>285749</xdr:colOff>
      <xdr:row>31</xdr:row>
      <xdr:rowOff>333375</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14</xdr:col>
      <xdr:colOff>340180</xdr:colOff>
      <xdr:row>4</xdr:row>
      <xdr:rowOff>61231</xdr:rowOff>
    </xdr:from>
    <xdr:to>
      <xdr:col>18</xdr:col>
      <xdr:colOff>326573</xdr:colOff>
      <xdr:row>8</xdr:row>
      <xdr:rowOff>109274</xdr:rowOff>
    </xdr:to>
    <xdr:sp macro="" textlink="">
      <xdr:nvSpPr>
        <xdr:cNvPr id="4" name="TextBox 2">
          <a:extLst>
            <a:ext uri="{FF2B5EF4-FFF2-40B4-BE49-F238E27FC236}">
              <a16:creationId xmlns:a16="http://schemas.microsoft.com/office/drawing/2014/main" id="{00000000-0008-0000-0700-000004000000}"/>
            </a:ext>
          </a:extLst>
        </xdr:cNvPr>
        <xdr:cNvSpPr txBox="1">
          <a:spLocks noChangeArrowheads="1"/>
        </xdr:cNvSpPr>
      </xdr:nvSpPr>
      <xdr:spPr bwMode="auto">
        <a:xfrm>
          <a:off x="10463894" y="809624"/>
          <a:ext cx="2598965" cy="1626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GB"/>
          </a:defPPr>
          <a:lvl1pPr algn="l" rtl="0" eaLnBrk="0" fontAlgn="base" hangingPunct="0">
            <a:spcBef>
              <a:spcPct val="0"/>
            </a:spcBef>
            <a:spcAft>
              <a:spcPct val="0"/>
            </a:spcAft>
            <a:defRPr sz="2400" kern="1200">
              <a:solidFill>
                <a:schemeClr val="tx1"/>
              </a:solidFill>
              <a:latin typeface="Microsoft Sans Serif" pitchFamily="34" charset="0"/>
              <a:ea typeface="+mn-ea"/>
              <a:cs typeface="+mn-cs"/>
            </a:defRPr>
          </a:lvl1pPr>
          <a:lvl2pPr marL="457200" algn="l" rtl="0" eaLnBrk="0" fontAlgn="base" hangingPunct="0">
            <a:spcBef>
              <a:spcPct val="0"/>
            </a:spcBef>
            <a:spcAft>
              <a:spcPct val="0"/>
            </a:spcAft>
            <a:defRPr sz="2400" kern="1200">
              <a:solidFill>
                <a:schemeClr val="tx1"/>
              </a:solidFill>
              <a:latin typeface="Microsoft Sans Serif" pitchFamily="34" charset="0"/>
              <a:ea typeface="+mn-ea"/>
              <a:cs typeface="+mn-cs"/>
            </a:defRPr>
          </a:lvl2pPr>
          <a:lvl3pPr marL="914400" algn="l" rtl="0" eaLnBrk="0" fontAlgn="base" hangingPunct="0">
            <a:spcBef>
              <a:spcPct val="0"/>
            </a:spcBef>
            <a:spcAft>
              <a:spcPct val="0"/>
            </a:spcAft>
            <a:defRPr sz="2400" kern="1200">
              <a:solidFill>
                <a:schemeClr val="tx1"/>
              </a:solidFill>
              <a:latin typeface="Microsoft Sans Serif" pitchFamily="34" charset="0"/>
              <a:ea typeface="+mn-ea"/>
              <a:cs typeface="+mn-cs"/>
            </a:defRPr>
          </a:lvl3pPr>
          <a:lvl4pPr marL="1371600" algn="l" rtl="0" eaLnBrk="0" fontAlgn="base" hangingPunct="0">
            <a:spcBef>
              <a:spcPct val="0"/>
            </a:spcBef>
            <a:spcAft>
              <a:spcPct val="0"/>
            </a:spcAft>
            <a:defRPr sz="2400" kern="1200">
              <a:solidFill>
                <a:schemeClr val="tx1"/>
              </a:solidFill>
              <a:latin typeface="Microsoft Sans Serif" pitchFamily="34" charset="0"/>
              <a:ea typeface="+mn-ea"/>
              <a:cs typeface="+mn-cs"/>
            </a:defRPr>
          </a:lvl4pPr>
          <a:lvl5pPr marL="1828800" algn="l" rtl="0" eaLnBrk="0" fontAlgn="base" hangingPunct="0">
            <a:spcBef>
              <a:spcPct val="0"/>
            </a:spcBef>
            <a:spcAft>
              <a:spcPct val="0"/>
            </a:spcAft>
            <a:defRPr sz="2400" kern="1200">
              <a:solidFill>
                <a:schemeClr val="tx1"/>
              </a:solidFill>
              <a:latin typeface="Microsoft Sans Serif" pitchFamily="34" charset="0"/>
              <a:ea typeface="+mn-ea"/>
              <a:cs typeface="+mn-cs"/>
            </a:defRPr>
          </a:lvl5pPr>
          <a:lvl6pPr marL="2286000" algn="l" defTabSz="914400" rtl="0" eaLnBrk="1" latinLnBrk="0" hangingPunct="1">
            <a:defRPr sz="2400" kern="1200">
              <a:solidFill>
                <a:schemeClr val="tx1"/>
              </a:solidFill>
              <a:latin typeface="Microsoft Sans Serif" pitchFamily="34" charset="0"/>
              <a:ea typeface="+mn-ea"/>
              <a:cs typeface="+mn-cs"/>
            </a:defRPr>
          </a:lvl6pPr>
          <a:lvl7pPr marL="2743200" algn="l" defTabSz="914400" rtl="0" eaLnBrk="1" latinLnBrk="0" hangingPunct="1">
            <a:defRPr sz="2400" kern="1200">
              <a:solidFill>
                <a:schemeClr val="tx1"/>
              </a:solidFill>
              <a:latin typeface="Microsoft Sans Serif" pitchFamily="34" charset="0"/>
              <a:ea typeface="+mn-ea"/>
              <a:cs typeface="+mn-cs"/>
            </a:defRPr>
          </a:lvl7pPr>
          <a:lvl8pPr marL="3200400" algn="l" defTabSz="914400" rtl="0" eaLnBrk="1" latinLnBrk="0" hangingPunct="1">
            <a:defRPr sz="2400" kern="1200">
              <a:solidFill>
                <a:schemeClr val="tx1"/>
              </a:solidFill>
              <a:latin typeface="Microsoft Sans Serif" pitchFamily="34" charset="0"/>
              <a:ea typeface="+mn-ea"/>
              <a:cs typeface="+mn-cs"/>
            </a:defRPr>
          </a:lvl8pPr>
          <a:lvl9pPr marL="3657600" algn="l" defTabSz="914400" rtl="0" eaLnBrk="1" latinLnBrk="0" hangingPunct="1">
            <a:defRPr sz="2400" kern="1200">
              <a:solidFill>
                <a:schemeClr val="tx1"/>
              </a:solidFill>
              <a:latin typeface="Microsoft Sans Serif" pitchFamily="34" charset="0"/>
              <a:ea typeface="+mn-ea"/>
              <a:cs typeface="+mn-cs"/>
            </a:defRPr>
          </a:lvl9pPr>
        </a:lstStyle>
        <a:p>
          <a:pPr algn="ctr"/>
          <a:r>
            <a:rPr lang="en-GB" altLang="en-US" sz="1400" kern="1200">
              <a:solidFill>
                <a:srgbClr val="FF0000"/>
              </a:solidFill>
              <a:latin typeface="+mn-lt"/>
              <a:ea typeface="+mn-ea"/>
              <a:cs typeface="+mn-cs"/>
            </a:rPr>
            <a:t>Cells with a</a:t>
          </a:r>
          <a:r>
            <a:rPr lang="en-GB" altLang="en-US" sz="1400" kern="1200">
              <a:solidFill>
                <a:schemeClr val="tx2">
                  <a:lumMod val="40000"/>
                  <a:lumOff val="60000"/>
                </a:schemeClr>
              </a:solidFill>
              <a:latin typeface="+mn-lt"/>
              <a:ea typeface="+mn-ea"/>
              <a:cs typeface="+mn-cs"/>
            </a:rPr>
            <a:t> </a:t>
          </a:r>
          <a:r>
            <a:rPr lang="en-GB" altLang="en-US" sz="1400" b="1" baseline="0">
              <a:ln>
                <a:noFill/>
              </a:ln>
              <a:solidFill>
                <a:schemeClr val="tx2">
                  <a:lumMod val="40000"/>
                  <a:lumOff val="60000"/>
                </a:schemeClr>
              </a:solidFill>
              <a:effectLst/>
              <a:latin typeface="+mn-lt"/>
            </a:rPr>
            <a:t>light blue background</a:t>
          </a:r>
          <a:r>
            <a:rPr lang="en-GB" altLang="en-US" sz="1400" b="1" kern="1200">
              <a:solidFill>
                <a:schemeClr val="tx2">
                  <a:lumMod val="40000"/>
                  <a:lumOff val="60000"/>
                </a:schemeClr>
              </a:solidFill>
              <a:latin typeface="+mn-lt"/>
              <a:ea typeface="+mn-ea"/>
              <a:cs typeface="+mn-cs"/>
            </a:rPr>
            <a:t> </a:t>
          </a:r>
          <a:r>
            <a:rPr lang="en-GB" altLang="en-US" sz="1400" kern="1200">
              <a:solidFill>
                <a:srgbClr val="FF0000"/>
              </a:solidFill>
              <a:latin typeface="+mn-lt"/>
              <a:ea typeface="+mn-ea"/>
              <a:cs typeface="+mn-cs"/>
            </a:rPr>
            <a:t>are automated in this sheet to transfer to the submission template</a:t>
          </a:r>
        </a:p>
        <a:p>
          <a:pPr algn="ctr"/>
          <a:endParaRPr lang="en-GB" altLang="en-US" sz="1400" kern="1200">
            <a:solidFill>
              <a:srgbClr val="FF0000"/>
            </a:solidFill>
            <a:latin typeface="+mn-lt"/>
            <a:ea typeface="+mn-ea"/>
            <a:cs typeface="+mn-cs"/>
          </a:endParaRPr>
        </a:p>
        <a:p>
          <a:pPr algn="ctr"/>
          <a:r>
            <a:rPr lang="en-GB" altLang="en-US" sz="1400" kern="1200">
              <a:solidFill>
                <a:srgbClr val="FF0000"/>
              </a:solidFill>
              <a:latin typeface="+mn-lt"/>
              <a:ea typeface="+mn-ea"/>
              <a:cs typeface="+mn-cs"/>
            </a:rPr>
            <a:t>Use </a:t>
          </a:r>
          <a:r>
            <a:rPr lang="en-GB" altLang="en-US" sz="1400" b="1" kern="1200">
              <a:solidFill>
                <a:srgbClr val="FF0000"/>
              </a:solidFill>
              <a:latin typeface="+mn-lt"/>
              <a:ea typeface="+mn-ea"/>
              <a:cs typeface="+mn-cs"/>
            </a:rPr>
            <a:t>Paste Values </a:t>
          </a:r>
          <a:r>
            <a:rPr lang="en-GB" altLang="en-US" sz="1400" kern="1200">
              <a:solidFill>
                <a:srgbClr val="FF0000"/>
              </a:solidFill>
              <a:latin typeface="+mn-lt"/>
              <a:ea typeface="+mn-ea"/>
              <a:cs typeface="+mn-cs"/>
            </a:rPr>
            <a:t>only when pasting into submission template</a:t>
          </a:r>
        </a:p>
      </xdr:txBody>
    </xdr:sp>
    <xdr:clientData/>
  </xdr:twoCellAnchor>
  <xdr:twoCellAnchor>
    <xdr:from>
      <xdr:col>5</xdr:col>
      <xdr:colOff>229622</xdr:colOff>
      <xdr:row>40</xdr:row>
      <xdr:rowOff>195602</xdr:rowOff>
    </xdr:from>
    <xdr:to>
      <xdr:col>15</xdr:col>
      <xdr:colOff>15309</xdr:colOff>
      <xdr:row>53</xdr:row>
      <xdr:rowOff>159884</xdr:rowOff>
    </xdr:to>
    <xdr:graphicFrame macro="">
      <xdr:nvGraphicFramePr>
        <xdr:cNvPr id="5" name="Chart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20</xdr:col>
      <xdr:colOff>503465</xdr:colOff>
      <xdr:row>6</xdr:row>
      <xdr:rowOff>285750</xdr:rowOff>
    </xdr:from>
    <xdr:to>
      <xdr:col>22</xdr:col>
      <xdr:colOff>513853</xdr:colOff>
      <xdr:row>8</xdr:row>
      <xdr:rowOff>95250</xdr:rowOff>
    </xdr:to>
    <xdr:pic>
      <xdr:nvPicPr>
        <xdr:cNvPr id="7" name="Picture 6">
          <a:extLst>
            <a:ext uri="{FF2B5EF4-FFF2-40B4-BE49-F238E27FC236}">
              <a16:creationId xmlns:a16="http://schemas.microsoft.com/office/drawing/2014/main" id="{2DC714F1-17FA-4941-99E6-E5E0E1C5406C}"/>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546036" y="1823357"/>
          <a:ext cx="1316674" cy="5987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W48"/>
  <sheetViews>
    <sheetView showGridLines="0" showRowColHeaders="0" tabSelected="1" topLeftCell="A6" zoomScaleNormal="100" workbookViewId="0">
      <selection activeCell="D20" sqref="D20"/>
    </sheetView>
  </sheetViews>
  <sheetFormatPr defaultRowHeight="12.75"/>
  <cols>
    <col min="1" max="1" width="2.85546875" style="36" customWidth="1"/>
    <col min="2" max="2" width="24.140625" style="36" customWidth="1"/>
    <col min="3" max="3" width="1.42578125" style="36" customWidth="1"/>
    <col min="4" max="4" width="9.28515625" style="36" customWidth="1"/>
    <col min="5" max="5" width="1.42578125" style="36" customWidth="1"/>
    <col min="6" max="6" width="9.28515625" style="36" customWidth="1"/>
    <col min="7" max="7" width="1.42578125" style="36" customWidth="1"/>
    <col min="8" max="8" width="9.28515625" style="36" customWidth="1"/>
    <col min="9" max="9" width="1.42578125" style="36" customWidth="1"/>
    <col min="10" max="10" width="9.28515625" style="36" customWidth="1"/>
    <col min="11" max="11" width="2.85546875" style="36" customWidth="1"/>
    <col min="12" max="12" width="9.28515625" style="36" customWidth="1"/>
    <col min="13" max="13" width="10.7109375" style="36" customWidth="1"/>
    <col min="14" max="14" width="35.7109375" style="36" customWidth="1"/>
    <col min="15" max="15" width="1.42578125" style="36" customWidth="1"/>
    <col min="16" max="16" width="9.28515625" style="36" customWidth="1"/>
    <col min="17" max="17" width="1.42578125" style="36" customWidth="1"/>
    <col min="18" max="18" width="9.28515625" style="36" customWidth="1"/>
    <col min="19" max="19" width="2.85546875" style="36" customWidth="1"/>
    <col min="20" max="20" width="9.28515625" style="36" customWidth="1"/>
    <col min="21" max="16384" width="9.140625" style="36"/>
  </cols>
  <sheetData>
    <row r="1" spans="2:23" ht="7.5" customHeight="1"/>
    <row r="2" spans="2:23" s="95" customFormat="1" ht="27">
      <c r="B2" s="112" t="s">
        <v>180</v>
      </c>
      <c r="C2" s="113"/>
      <c r="D2" s="113"/>
      <c r="E2" s="113"/>
      <c r="F2" s="113"/>
      <c r="G2" s="114"/>
      <c r="H2" s="114"/>
      <c r="I2" s="114"/>
      <c r="J2" s="114"/>
      <c r="K2" s="114"/>
      <c r="L2" s="114"/>
      <c r="M2" s="235" t="s">
        <v>252</v>
      </c>
      <c r="N2" s="114"/>
      <c r="O2" s="114"/>
      <c r="P2" s="114"/>
      <c r="Q2" s="114"/>
      <c r="R2" s="114"/>
      <c r="S2" s="114"/>
      <c r="T2" s="114"/>
    </row>
    <row r="3" spans="2:23" s="95" customFormat="1" ht="8.25" customHeight="1">
      <c r="B3" s="96"/>
      <c r="C3" s="97"/>
      <c r="D3" s="97"/>
      <c r="E3" s="97"/>
      <c r="F3" s="97"/>
      <c r="G3" s="98"/>
      <c r="H3" s="98"/>
      <c r="I3" s="98"/>
      <c r="J3" s="98"/>
      <c r="K3" s="98"/>
      <c r="L3" s="98"/>
      <c r="M3" s="98"/>
      <c r="N3" s="98"/>
      <c r="O3" s="98"/>
      <c r="P3" s="98"/>
      <c r="Q3" s="98"/>
      <c r="R3" s="98"/>
      <c r="S3" s="98"/>
      <c r="T3" s="98"/>
      <c r="U3" s="98"/>
      <c r="V3" s="98"/>
      <c r="W3" s="98"/>
    </row>
    <row r="4" spans="2:23" s="95" customFormat="1" ht="8.25" customHeight="1" thickBot="1">
      <c r="G4" s="115"/>
      <c r="H4" s="115"/>
      <c r="I4" s="115"/>
      <c r="J4" s="115"/>
      <c r="K4" s="115"/>
      <c r="L4" s="115"/>
      <c r="T4" s="115"/>
      <c r="U4" s="115"/>
      <c r="V4" s="115"/>
      <c r="W4" s="115"/>
    </row>
    <row r="5" spans="2:23" s="116" customFormat="1" ht="30.75" customHeight="1">
      <c r="B5" s="234" t="s">
        <v>115</v>
      </c>
      <c r="D5" s="239" t="s">
        <v>116</v>
      </c>
      <c r="E5" s="240"/>
      <c r="F5" s="241"/>
      <c r="H5" s="117"/>
      <c r="I5" s="117"/>
      <c r="J5" s="239" t="s">
        <v>117</v>
      </c>
      <c r="K5" s="240"/>
      <c r="L5" s="240"/>
      <c r="M5" s="240"/>
      <c r="N5" s="241"/>
      <c r="Q5" s="246" t="s">
        <v>251</v>
      </c>
      <c r="R5" s="240"/>
      <c r="S5" s="240"/>
      <c r="T5" s="241"/>
      <c r="U5" s="118"/>
      <c r="V5" s="118"/>
      <c r="W5" s="118"/>
    </row>
    <row r="6" spans="2:23" s="116" customFormat="1" ht="30.75" customHeight="1" thickBot="1">
      <c r="B6" s="119">
        <f>SUM(D45,P45)</f>
        <v>0</v>
      </c>
      <c r="D6" s="236"/>
      <c r="E6" s="237"/>
      <c r="F6" s="238"/>
      <c r="J6" s="247" t="s">
        <v>119</v>
      </c>
      <c r="K6" s="248"/>
      <c r="L6" s="248"/>
      <c r="M6" s="242"/>
      <c r="N6" s="243"/>
      <c r="Q6" s="249">
        <f>SUM(L45,T45)</f>
        <v>0</v>
      </c>
      <c r="R6" s="250"/>
      <c r="S6" s="250"/>
      <c r="T6" s="251"/>
      <c r="U6" s="118"/>
      <c r="V6" s="118"/>
      <c r="W6" s="118"/>
    </row>
    <row r="7" spans="2:23" s="116" customFormat="1" ht="30.75" customHeight="1">
      <c r="B7" s="234" t="s">
        <v>120</v>
      </c>
      <c r="D7" s="239" t="s">
        <v>116</v>
      </c>
      <c r="E7" s="240"/>
      <c r="F7" s="241"/>
      <c r="J7" s="247" t="s">
        <v>121</v>
      </c>
      <c r="K7" s="248"/>
      <c r="L7" s="248"/>
      <c r="M7" s="242"/>
      <c r="N7" s="243"/>
    </row>
    <row r="8" spans="2:23" s="116" customFormat="1" ht="30.75" customHeight="1" thickBot="1">
      <c r="B8" s="183"/>
      <c r="D8" s="236"/>
      <c r="E8" s="237"/>
      <c r="F8" s="238"/>
      <c r="J8" s="252" t="s">
        <v>122</v>
      </c>
      <c r="K8" s="253"/>
      <c r="L8" s="253"/>
      <c r="M8" s="244"/>
      <c r="N8" s="245"/>
    </row>
    <row r="9" spans="2:23" s="53" customFormat="1" ht="25.5" customHeight="1"/>
    <row r="15" spans="2:23" ht="11.25" customHeight="1"/>
    <row r="16" spans="2:23" s="40" customFormat="1" ht="23.25">
      <c r="B16" s="37" t="s">
        <v>148</v>
      </c>
      <c r="C16" s="37"/>
      <c r="D16" s="38"/>
      <c r="E16" s="38"/>
      <c r="F16" s="38"/>
      <c r="G16" s="38"/>
      <c r="H16" s="39"/>
      <c r="I16" s="39"/>
      <c r="J16" s="39"/>
      <c r="K16" s="39"/>
      <c r="L16" s="39"/>
      <c r="M16" s="39"/>
      <c r="N16" s="37" t="s">
        <v>158</v>
      </c>
      <c r="O16" s="38"/>
      <c r="P16" s="38"/>
      <c r="Q16" s="38"/>
      <c r="R16" s="38"/>
      <c r="S16" s="38"/>
      <c r="T16" s="38"/>
    </row>
    <row r="17" spans="2:20" s="44" customFormat="1" ht="7.5" customHeight="1">
      <c r="B17" s="41"/>
      <c r="C17" s="41"/>
      <c r="D17" s="42"/>
      <c r="E17" s="42"/>
      <c r="F17" s="42"/>
      <c r="G17" s="42"/>
      <c r="H17" s="43"/>
      <c r="I17" s="43"/>
      <c r="J17" s="43"/>
    </row>
    <row r="18" spans="2:20" s="48" customFormat="1" ht="15">
      <c r="B18" s="45" t="s">
        <v>68</v>
      </c>
      <c r="C18" s="45"/>
      <c r="D18" s="46" t="s">
        <v>18</v>
      </c>
      <c r="E18" s="47"/>
      <c r="F18" s="46" t="s">
        <v>19</v>
      </c>
      <c r="G18" s="47"/>
      <c r="H18" s="46" t="s">
        <v>20</v>
      </c>
      <c r="I18" s="47"/>
      <c r="J18" s="46" t="s">
        <v>124</v>
      </c>
      <c r="K18" s="46"/>
      <c r="L18" s="46" t="s">
        <v>126</v>
      </c>
      <c r="N18" s="49" t="s">
        <v>36</v>
      </c>
      <c r="O18" s="49"/>
      <c r="P18" s="46" t="s">
        <v>128</v>
      </c>
      <c r="Q18" s="46"/>
      <c r="R18" s="46" t="s">
        <v>174</v>
      </c>
      <c r="S18" s="46"/>
      <c r="T18" s="46" t="s">
        <v>126</v>
      </c>
    </row>
    <row r="19" spans="2:20" s="53" customFormat="1" ht="15.75">
      <c r="B19" s="50"/>
      <c r="C19" s="50"/>
      <c r="D19" s="51"/>
      <c r="E19" s="51"/>
      <c r="F19" s="52" t="str">
        <f>IF(F42=0,"Note: The assessment did not include a second area in the diagnostics therefore this section is not applicable to the report.","")</f>
        <v>Note: The assessment did not include a second area in the diagnostics therefore this section is not applicable to the report.</v>
      </c>
      <c r="G19" s="51"/>
      <c r="H19" s="52" t="str">
        <f>IF(H42=0,"Note: The assessment did not include a third area in the diagnostics therefore this section is not applicable to the report.","")</f>
        <v>Note: The assessment did not include a third area in the diagnostics therefore this section is not applicable to the report.</v>
      </c>
      <c r="I19" s="51"/>
      <c r="J19" s="52" t="str">
        <f>IF(J42=0,"Note: The assessment did not include a fourth area in the diagnostics therefore this section is not applicable to the report.","")</f>
        <v>Note: The assessment did not include a fourth area in the diagnostics therefore this section is not applicable to the report.</v>
      </c>
      <c r="M19" s="44"/>
      <c r="N19" s="54" t="s">
        <v>37</v>
      </c>
      <c r="R19" s="43"/>
      <c r="S19" s="44"/>
      <c r="T19" s="44"/>
    </row>
    <row r="20" spans="2:20" ht="15.75">
      <c r="B20" s="55" t="s">
        <v>233</v>
      </c>
      <c r="C20" s="56"/>
      <c r="D20" s="110" t="s">
        <v>12</v>
      </c>
      <c r="E20" s="57"/>
      <c r="F20" s="110" t="s">
        <v>12</v>
      </c>
      <c r="G20" s="57"/>
      <c r="H20" s="110" t="s">
        <v>12</v>
      </c>
      <c r="I20" s="57"/>
      <c r="J20" s="110" t="s">
        <v>12</v>
      </c>
      <c r="K20" s="57"/>
      <c r="L20" s="110" t="s">
        <v>12</v>
      </c>
      <c r="N20" s="55" t="s">
        <v>151</v>
      </c>
      <c r="O20" s="51"/>
      <c r="P20" s="111">
        <v>0</v>
      </c>
      <c r="Q20" s="58"/>
      <c r="R20" s="256">
        <f>AVERAGE(P20:P21)</f>
        <v>0</v>
      </c>
      <c r="S20" s="59"/>
      <c r="T20" s="259">
        <v>0</v>
      </c>
    </row>
    <row r="21" spans="2:20" ht="15.75">
      <c r="B21" s="55" t="s">
        <v>232</v>
      </c>
      <c r="C21" s="56"/>
      <c r="D21" s="110" t="s">
        <v>12</v>
      </c>
      <c r="E21" s="60"/>
      <c r="F21" s="110" t="s">
        <v>12</v>
      </c>
      <c r="G21" s="60"/>
      <c r="H21" s="110" t="s">
        <v>12</v>
      </c>
      <c r="I21" s="60"/>
      <c r="J21" s="110" t="s">
        <v>12</v>
      </c>
      <c r="K21" s="60"/>
      <c r="L21" s="110" t="s">
        <v>12</v>
      </c>
      <c r="N21" s="55" t="s">
        <v>152</v>
      </c>
      <c r="O21" s="61"/>
      <c r="P21" s="111">
        <v>0</v>
      </c>
      <c r="Q21" s="62"/>
      <c r="R21" s="258"/>
      <c r="S21" s="59"/>
      <c r="T21" s="260"/>
    </row>
    <row r="22" spans="2:20" ht="15.75">
      <c r="B22" s="55" t="s">
        <v>231</v>
      </c>
      <c r="C22" s="56"/>
      <c r="D22" s="110" t="s">
        <v>12</v>
      </c>
      <c r="E22" s="60"/>
      <c r="F22" s="110" t="s">
        <v>12</v>
      </c>
      <c r="G22" s="57"/>
      <c r="H22" s="110" t="s">
        <v>12</v>
      </c>
      <c r="I22" s="57"/>
      <c r="J22" s="110" t="s">
        <v>12</v>
      </c>
      <c r="K22" s="57"/>
      <c r="L22" s="110" t="s">
        <v>12</v>
      </c>
      <c r="N22" s="54" t="s">
        <v>39</v>
      </c>
      <c r="O22" s="61"/>
      <c r="P22" s="62"/>
      <c r="Q22" s="62"/>
      <c r="R22" s="59"/>
      <c r="S22" s="59"/>
      <c r="T22" s="59"/>
    </row>
    <row r="23" spans="2:20" ht="15.75">
      <c r="B23" s="55" t="s">
        <v>230</v>
      </c>
      <c r="C23" s="56"/>
      <c r="D23" s="110" t="s">
        <v>12</v>
      </c>
      <c r="E23" s="60"/>
      <c r="F23" s="110" t="s">
        <v>12</v>
      </c>
      <c r="G23" s="57"/>
      <c r="H23" s="110" t="s">
        <v>12</v>
      </c>
      <c r="I23" s="57"/>
      <c r="J23" s="110" t="s">
        <v>12</v>
      </c>
      <c r="K23" s="57"/>
      <c r="L23" s="110" t="s">
        <v>12</v>
      </c>
      <c r="N23" s="55" t="s">
        <v>153</v>
      </c>
      <c r="O23" s="61"/>
      <c r="P23" s="111">
        <v>0</v>
      </c>
      <c r="Q23" s="62"/>
      <c r="R23" s="256">
        <f>AVERAGE(P23:P24)</f>
        <v>0</v>
      </c>
      <c r="S23" s="59"/>
      <c r="T23" s="259">
        <v>0</v>
      </c>
    </row>
    <row r="24" spans="2:20" ht="15.75">
      <c r="B24" s="55" t="s">
        <v>229</v>
      </c>
      <c r="C24" s="56"/>
      <c r="D24" s="110" t="s">
        <v>12</v>
      </c>
      <c r="E24" s="60"/>
      <c r="F24" s="110" t="s">
        <v>12</v>
      </c>
      <c r="G24" s="57"/>
      <c r="H24" s="110" t="s">
        <v>12</v>
      </c>
      <c r="I24" s="57"/>
      <c r="J24" s="110" t="s">
        <v>12</v>
      </c>
      <c r="K24" s="57"/>
      <c r="L24" s="110" t="s">
        <v>12</v>
      </c>
      <c r="N24" s="55" t="s">
        <v>154</v>
      </c>
      <c r="O24" s="63"/>
      <c r="P24" s="111">
        <v>0</v>
      </c>
      <c r="Q24" s="64"/>
      <c r="R24" s="258"/>
      <c r="S24" s="59"/>
      <c r="T24" s="260"/>
    </row>
    <row r="25" spans="2:20" ht="18">
      <c r="B25" s="55" t="s">
        <v>234</v>
      </c>
      <c r="C25" s="56"/>
      <c r="D25" s="110" t="s">
        <v>12</v>
      </c>
      <c r="E25" s="57"/>
      <c r="F25" s="110" t="s">
        <v>12</v>
      </c>
      <c r="G25" s="57"/>
      <c r="H25" s="110" t="s">
        <v>12</v>
      </c>
      <c r="I25" s="57"/>
      <c r="J25" s="110" t="s">
        <v>12</v>
      </c>
      <c r="K25" s="57"/>
      <c r="L25" s="110" t="s">
        <v>12</v>
      </c>
      <c r="N25" s="54" t="s">
        <v>41</v>
      </c>
      <c r="O25" s="65"/>
      <c r="P25" s="66"/>
      <c r="Q25" s="66"/>
      <c r="R25" s="59"/>
      <c r="S25" s="59"/>
      <c r="T25" s="59"/>
    </row>
    <row r="26" spans="2:20" ht="15.75">
      <c r="B26" s="55" t="s">
        <v>132</v>
      </c>
      <c r="C26" s="56"/>
      <c r="D26" s="110" t="s">
        <v>12</v>
      </c>
      <c r="E26" s="67"/>
      <c r="F26" s="110" t="s">
        <v>12</v>
      </c>
      <c r="G26" s="68"/>
      <c r="H26" s="110" t="s">
        <v>12</v>
      </c>
      <c r="I26" s="68"/>
      <c r="J26" s="110" t="s">
        <v>12</v>
      </c>
      <c r="K26" s="68"/>
      <c r="L26" s="110" t="s">
        <v>12</v>
      </c>
      <c r="N26" s="55" t="s">
        <v>155</v>
      </c>
      <c r="O26" s="61"/>
      <c r="P26" s="111">
        <v>0</v>
      </c>
      <c r="Q26" s="62"/>
      <c r="R26" s="256">
        <f>AVERAGE(P26:P28)</f>
        <v>0</v>
      </c>
      <c r="S26" s="59"/>
      <c r="T26" s="259">
        <v>0</v>
      </c>
    </row>
    <row r="27" spans="2:20" ht="15.75">
      <c r="B27" s="55" t="s">
        <v>131</v>
      </c>
      <c r="C27" s="56"/>
      <c r="D27" s="110" t="s">
        <v>12</v>
      </c>
      <c r="E27" s="67"/>
      <c r="F27" s="110" t="s">
        <v>12</v>
      </c>
      <c r="G27" s="67"/>
      <c r="H27" s="110" t="s">
        <v>12</v>
      </c>
      <c r="I27" s="60"/>
      <c r="J27" s="110" t="s">
        <v>12</v>
      </c>
      <c r="K27" s="60"/>
      <c r="L27" s="110" t="s">
        <v>12</v>
      </c>
      <c r="N27" s="55" t="s">
        <v>156</v>
      </c>
      <c r="O27" s="61"/>
      <c r="P27" s="111">
        <v>0</v>
      </c>
      <c r="Q27" s="62"/>
      <c r="R27" s="257"/>
      <c r="S27" s="59"/>
      <c r="T27" s="261"/>
    </row>
    <row r="28" spans="2:20" ht="15.75">
      <c r="B28" s="55" t="s">
        <v>80</v>
      </c>
      <c r="C28" s="56"/>
      <c r="D28" s="110" t="s">
        <v>12</v>
      </c>
      <c r="E28" s="67"/>
      <c r="F28" s="110" t="s">
        <v>12</v>
      </c>
      <c r="G28" s="67"/>
      <c r="H28" s="110" t="s">
        <v>12</v>
      </c>
      <c r="I28" s="60"/>
      <c r="J28" s="110" t="s">
        <v>12</v>
      </c>
      <c r="K28" s="60"/>
      <c r="L28" s="110" t="s">
        <v>12</v>
      </c>
      <c r="N28" s="55" t="s">
        <v>157</v>
      </c>
      <c r="P28" s="111">
        <v>0</v>
      </c>
      <c r="Q28" s="59"/>
      <c r="R28" s="258"/>
      <c r="S28" s="59"/>
      <c r="T28" s="260"/>
    </row>
    <row r="29" spans="2:20" ht="15.75">
      <c r="B29" s="55" t="s">
        <v>159</v>
      </c>
      <c r="C29" s="56"/>
      <c r="D29" s="110" t="s">
        <v>12</v>
      </c>
      <c r="E29" s="67"/>
      <c r="F29" s="110" t="s">
        <v>12</v>
      </c>
      <c r="G29" s="67"/>
      <c r="H29" s="110" t="s">
        <v>12</v>
      </c>
      <c r="I29" s="60"/>
      <c r="J29" s="110" t="s">
        <v>12</v>
      </c>
      <c r="K29" s="60"/>
      <c r="L29" s="110" t="s">
        <v>12</v>
      </c>
      <c r="P29" s="59"/>
      <c r="Q29" s="59"/>
      <c r="R29" s="59"/>
      <c r="S29" s="59"/>
      <c r="T29" s="59"/>
    </row>
    <row r="30" spans="2:20" ht="15.75">
      <c r="B30" s="55" t="s">
        <v>81</v>
      </c>
      <c r="C30" s="56"/>
      <c r="D30" s="110" t="s">
        <v>12</v>
      </c>
      <c r="E30" s="57"/>
      <c r="F30" s="110" t="s">
        <v>12</v>
      </c>
      <c r="G30" s="57"/>
      <c r="H30" s="110" t="s">
        <v>12</v>
      </c>
      <c r="I30" s="57"/>
      <c r="J30" s="110" t="s">
        <v>12</v>
      </c>
      <c r="K30" s="57"/>
      <c r="L30" s="110" t="s">
        <v>12</v>
      </c>
      <c r="N30" s="49" t="s">
        <v>44</v>
      </c>
      <c r="O30" s="49"/>
      <c r="P30" s="49"/>
      <c r="Q30" s="49"/>
      <c r="R30" s="49"/>
      <c r="S30" s="49"/>
      <c r="T30" s="49"/>
    </row>
    <row r="31" spans="2:20" ht="15.75">
      <c r="B31" s="55" t="s">
        <v>82</v>
      </c>
      <c r="C31" s="56"/>
      <c r="D31" s="110" t="s">
        <v>12</v>
      </c>
      <c r="E31" s="67"/>
      <c r="F31" s="110" t="s">
        <v>12</v>
      </c>
      <c r="G31" s="60"/>
      <c r="H31" s="110" t="s">
        <v>12</v>
      </c>
      <c r="I31" s="60"/>
      <c r="J31" s="110" t="s">
        <v>12</v>
      </c>
      <c r="K31" s="60"/>
      <c r="L31" s="110" t="s">
        <v>12</v>
      </c>
      <c r="N31" s="54" t="s">
        <v>45</v>
      </c>
      <c r="P31" s="59"/>
      <c r="Q31" s="59"/>
      <c r="R31" s="59"/>
      <c r="S31" s="59"/>
      <c r="T31" s="59"/>
    </row>
    <row r="32" spans="2:20" ht="15.75">
      <c r="B32" s="55" t="s">
        <v>160</v>
      </c>
      <c r="C32" s="56"/>
      <c r="D32" s="110" t="s">
        <v>12</v>
      </c>
      <c r="E32" s="67"/>
      <c r="F32" s="110" t="s">
        <v>12</v>
      </c>
      <c r="G32" s="60"/>
      <c r="H32" s="110" t="s">
        <v>12</v>
      </c>
      <c r="I32" s="60"/>
      <c r="J32" s="110" t="s">
        <v>12</v>
      </c>
      <c r="K32" s="60"/>
      <c r="L32" s="110" t="s">
        <v>12</v>
      </c>
      <c r="N32" s="55" t="s">
        <v>167</v>
      </c>
      <c r="P32" s="111">
        <v>0</v>
      </c>
      <c r="Q32" s="59"/>
      <c r="R32" s="256">
        <f>AVERAGE(P32:P34)</f>
        <v>0</v>
      </c>
      <c r="S32" s="59"/>
      <c r="T32" s="259">
        <v>0</v>
      </c>
    </row>
    <row r="33" spans="1:20" ht="15.75">
      <c r="B33" s="55" t="s">
        <v>161</v>
      </c>
      <c r="C33" s="56"/>
      <c r="D33" s="110" t="s">
        <v>12</v>
      </c>
      <c r="E33" s="67"/>
      <c r="F33" s="110" t="s">
        <v>12</v>
      </c>
      <c r="G33" s="60"/>
      <c r="H33" s="110" t="s">
        <v>12</v>
      </c>
      <c r="I33" s="60"/>
      <c r="J33" s="110" t="s">
        <v>12</v>
      </c>
      <c r="K33" s="60"/>
      <c r="L33" s="110" t="s">
        <v>12</v>
      </c>
      <c r="N33" s="55" t="s">
        <v>168</v>
      </c>
      <c r="P33" s="111">
        <v>0</v>
      </c>
      <c r="Q33" s="59"/>
      <c r="R33" s="257"/>
      <c r="S33" s="59"/>
      <c r="T33" s="261"/>
    </row>
    <row r="34" spans="1:20" ht="15.75">
      <c r="B34" s="55" t="s">
        <v>162</v>
      </c>
      <c r="C34" s="56"/>
      <c r="D34" s="110" t="s">
        <v>12</v>
      </c>
      <c r="E34" s="67"/>
      <c r="F34" s="110" t="s">
        <v>12</v>
      </c>
      <c r="G34" s="60"/>
      <c r="H34" s="110" t="s">
        <v>12</v>
      </c>
      <c r="I34" s="69"/>
      <c r="J34" s="110" t="s">
        <v>12</v>
      </c>
      <c r="K34" s="69"/>
      <c r="L34" s="110" t="s">
        <v>12</v>
      </c>
      <c r="N34" s="55" t="s">
        <v>169</v>
      </c>
      <c r="P34" s="111">
        <v>0</v>
      </c>
      <c r="Q34" s="59"/>
      <c r="R34" s="258"/>
      <c r="S34" s="59"/>
      <c r="T34" s="260"/>
    </row>
    <row r="35" spans="1:20" ht="15.75">
      <c r="B35" s="55" t="s">
        <v>163</v>
      </c>
      <c r="C35" s="56"/>
      <c r="D35" s="110" t="s">
        <v>12</v>
      </c>
      <c r="E35" s="57"/>
      <c r="F35" s="110" t="s">
        <v>12</v>
      </c>
      <c r="G35" s="57"/>
      <c r="H35" s="110" t="s">
        <v>12</v>
      </c>
      <c r="I35" s="70"/>
      <c r="J35" s="110" t="s">
        <v>12</v>
      </c>
      <c r="K35" s="70"/>
      <c r="L35" s="110" t="s">
        <v>12</v>
      </c>
      <c r="N35" s="54" t="s">
        <v>47</v>
      </c>
      <c r="P35" s="59"/>
      <c r="Q35" s="59"/>
      <c r="R35" s="59"/>
      <c r="S35" s="59"/>
      <c r="T35" s="59"/>
    </row>
    <row r="36" spans="1:20" ht="15.75">
      <c r="B36" s="55" t="s">
        <v>164</v>
      </c>
      <c r="C36" s="56"/>
      <c r="D36" s="110" t="s">
        <v>12</v>
      </c>
      <c r="E36" s="69"/>
      <c r="F36" s="110" t="s">
        <v>12</v>
      </c>
      <c r="G36" s="60"/>
      <c r="H36" s="110" t="s">
        <v>12</v>
      </c>
      <c r="I36" s="60"/>
      <c r="J36" s="110" t="s">
        <v>12</v>
      </c>
      <c r="K36" s="60"/>
      <c r="L36" s="110" t="s">
        <v>12</v>
      </c>
      <c r="N36" s="55" t="s">
        <v>170</v>
      </c>
      <c r="P36" s="111">
        <v>0</v>
      </c>
      <c r="Q36" s="59"/>
      <c r="R36" s="256">
        <f>AVERAGE(P36:P39)</f>
        <v>0</v>
      </c>
      <c r="S36" s="59"/>
      <c r="T36" s="259">
        <v>0</v>
      </c>
    </row>
    <row r="37" spans="1:20" ht="15.75">
      <c r="B37" s="55" t="s">
        <v>166</v>
      </c>
      <c r="C37" s="56"/>
      <c r="D37" s="110" t="s">
        <v>12</v>
      </c>
      <c r="E37" s="69"/>
      <c r="F37" s="110" t="s">
        <v>12</v>
      </c>
      <c r="G37" s="60"/>
      <c r="H37" s="110" t="s">
        <v>12</v>
      </c>
      <c r="I37" s="60"/>
      <c r="J37" s="110" t="s">
        <v>12</v>
      </c>
      <c r="K37" s="60"/>
      <c r="L37" s="110" t="s">
        <v>12</v>
      </c>
      <c r="N37" s="55" t="s">
        <v>171</v>
      </c>
      <c r="P37" s="111">
        <v>0</v>
      </c>
      <c r="Q37" s="59"/>
      <c r="R37" s="257"/>
      <c r="S37" s="59"/>
      <c r="T37" s="261"/>
    </row>
    <row r="38" spans="1:20" ht="15.75">
      <c r="B38" s="55" t="s">
        <v>165</v>
      </c>
      <c r="C38" s="56"/>
      <c r="D38" s="110" t="s">
        <v>12</v>
      </c>
      <c r="E38" s="69"/>
      <c r="F38" s="110" t="s">
        <v>12</v>
      </c>
      <c r="G38" s="60"/>
      <c r="H38" s="110" t="s">
        <v>12</v>
      </c>
      <c r="I38" s="60"/>
      <c r="J38" s="110" t="s">
        <v>12</v>
      </c>
      <c r="K38" s="60"/>
      <c r="L38" s="110" t="s">
        <v>12</v>
      </c>
      <c r="N38" s="55" t="s">
        <v>172</v>
      </c>
      <c r="P38" s="111">
        <v>0</v>
      </c>
      <c r="Q38" s="59"/>
      <c r="R38" s="257"/>
      <c r="S38" s="59"/>
      <c r="T38" s="261"/>
    </row>
    <row r="39" spans="1:20" ht="15.75">
      <c r="B39" s="55" t="s">
        <v>30</v>
      </c>
      <c r="C39" s="56"/>
      <c r="D39" s="110" t="s">
        <v>12</v>
      </c>
      <c r="E39" s="69"/>
      <c r="F39" s="110" t="s">
        <v>12</v>
      </c>
      <c r="G39" s="60"/>
      <c r="H39" s="110" t="s">
        <v>12</v>
      </c>
      <c r="I39" s="60"/>
      <c r="J39" s="110" t="s">
        <v>12</v>
      </c>
      <c r="K39" s="60"/>
      <c r="L39" s="110" t="s">
        <v>12</v>
      </c>
      <c r="N39" s="55" t="s">
        <v>173</v>
      </c>
      <c r="P39" s="111">
        <v>0</v>
      </c>
      <c r="Q39" s="59"/>
      <c r="R39" s="258"/>
      <c r="S39" s="59"/>
      <c r="T39" s="260"/>
    </row>
    <row r="40" spans="1:20" ht="7.5" customHeight="1" thickBot="1">
      <c r="B40" s="71"/>
      <c r="C40" s="71"/>
      <c r="D40" s="72"/>
      <c r="E40" s="73"/>
      <c r="F40" s="72"/>
      <c r="G40" s="74"/>
      <c r="H40" s="72"/>
      <c r="I40" s="74"/>
      <c r="J40" s="72"/>
      <c r="K40" s="74"/>
      <c r="L40" s="72"/>
    </row>
    <row r="41" spans="1:20" ht="21">
      <c r="B41" s="75" t="s">
        <v>10</v>
      </c>
      <c r="C41" s="76">
        <f>COUNTIF(B20:J35,"n/a")</f>
        <v>64</v>
      </c>
      <c r="D41" s="77">
        <f>SUM(D20,D21,D22,D23,D24,D29,D28,D27,D26,D25,D30,D31,D32,D33,D34,D39,D38,D37,D36,D35)</f>
        <v>0</v>
      </c>
      <c r="E41" s="78" t="e">
        <f>COUNTIF(#REF!,"n/a")</f>
        <v>#REF!</v>
      </c>
      <c r="F41" s="77">
        <f>SUM(F20,F21,F22,F23,F24,F29,F28,F27,F26,F25,F30,F31,F32,F33,F34,F39,F38,F37,F36,F35)</f>
        <v>0</v>
      </c>
      <c r="G41" s="78" t="e">
        <f>COUNTIF(#REF!,"n/a")</f>
        <v>#REF!</v>
      </c>
      <c r="H41" s="77">
        <f>SUM(H20,H21,H22,H23,H24,H29,H28,H27,H26,H25,H30,H31,H32,H33,H34,H39,H38,H37,H36,H35)</f>
        <v>0</v>
      </c>
      <c r="I41" s="78" t="e">
        <f>COUNTIF(#REF!,"n/a")</f>
        <v>#REF!</v>
      </c>
      <c r="J41" s="77">
        <f>SUM(J20,J21,J22,J23,J24,J29,J28,J27,J26,J25,J30,J31,J32,J33,J34,J39,J38,J37,J36,J35)</f>
        <v>0</v>
      </c>
      <c r="K41" s="78" t="e">
        <f>COUNTIF(#REF!,"n/a")</f>
        <v>#REF!</v>
      </c>
      <c r="L41" s="77">
        <f>SUM(L20,L21,L22,L23,L24,L29,L28,L27,L26,L25,L30,L31,L32,L33,L34,L39,L38,L37,L36,L35)</f>
        <v>0</v>
      </c>
      <c r="N41" s="75" t="s">
        <v>175</v>
      </c>
      <c r="O41" s="76"/>
      <c r="P41" s="79">
        <f>AVERAGE(R20,R23,R26)</f>
        <v>0</v>
      </c>
      <c r="R41" s="80"/>
      <c r="S41" s="81"/>
      <c r="T41" s="79">
        <f>AVERAGE(T20,T23,T26)</f>
        <v>0</v>
      </c>
    </row>
    <row r="42" spans="1:20" ht="21.75" thickBot="1">
      <c r="B42" s="75" t="s">
        <v>11</v>
      </c>
      <c r="C42" s="82">
        <f>COUNT(D20,D21,D22,D23,D24,D29,D28,D27,D26,D25,D30,D31,D32,D33,D34,D39,D38,D37,D36,D35)</f>
        <v>0</v>
      </c>
      <c r="D42" s="83">
        <f>SUM(C42*4)</f>
        <v>0</v>
      </c>
      <c r="E42" s="84">
        <f>COUNT(F20,F21,F22,F23,F24,F29,F28,F27,F26,F25,F30,F31,F32,F33,F34,F39,F38,F37,F36,F35)</f>
        <v>0</v>
      </c>
      <c r="F42" s="83">
        <f>SUM(E42*4)</f>
        <v>0</v>
      </c>
      <c r="G42" s="84">
        <f>COUNT(H20,H21,H22,H23,H24,H29,H28,H27,H26,H25,H30,H31,H32,H33,H34,H39,H38,H37,H36,H35)</f>
        <v>0</v>
      </c>
      <c r="H42" s="83">
        <f>SUM(G42*4)</f>
        <v>0</v>
      </c>
      <c r="I42" s="84">
        <f>COUNT(J20,J21,J22,J23,J24,J29,J28,J27,J26,J25,J30,J31,J32,J33,J34,J39,J38,J37,J36,J35)</f>
        <v>0</v>
      </c>
      <c r="J42" s="83">
        <f>SUM(I42*4)</f>
        <v>0</v>
      </c>
      <c r="K42" s="84">
        <f>COUNT(L20,L21,L22,L23,L24,L29,L28,L27,L26,L25,L30,L31,L32,L33,L34,L39,L38,L37,L36,L35)</f>
        <v>0</v>
      </c>
      <c r="L42" s="83">
        <f>SUM(K42*4)</f>
        <v>0</v>
      </c>
      <c r="N42" s="75" t="s">
        <v>176</v>
      </c>
      <c r="O42" s="82"/>
      <c r="P42" s="85">
        <f>AVERAGE(R32,R36)</f>
        <v>0</v>
      </c>
      <c r="R42" s="86"/>
      <c r="S42" s="87"/>
      <c r="T42" s="85">
        <f>AVERAGE(T32,T36)</f>
        <v>0</v>
      </c>
    </row>
    <row r="43" spans="1:20" ht="21.75" thickBot="1">
      <c r="A43" s="82"/>
      <c r="B43" s="75" t="s">
        <v>150</v>
      </c>
      <c r="C43" s="86"/>
      <c r="D43" s="88" t="str">
        <f>IF(D41=0,"0%",SUM(D41/D42))</f>
        <v>0%</v>
      </c>
      <c r="E43" s="89"/>
      <c r="F43" s="88" t="str">
        <f>IF(F41=0,"0%",SUM(F41/F42))</f>
        <v>0%</v>
      </c>
      <c r="G43" s="90"/>
      <c r="H43" s="88" t="str">
        <f>IF(H41=0,"0%",SUM(H41/H42))</f>
        <v>0%</v>
      </c>
      <c r="I43" s="90"/>
      <c r="J43" s="88" t="str">
        <f>IF(J41=0,"0%",SUM(J41/J42))</f>
        <v>0%</v>
      </c>
      <c r="K43" s="90"/>
      <c r="L43" s="88" t="str">
        <f>IF(L41=0,"0%",SUM(L41/L42))</f>
        <v>0%</v>
      </c>
    </row>
    <row r="44" spans="1:20" ht="13.5" thickBot="1"/>
    <row r="45" spans="1:20" ht="21.75" thickBot="1">
      <c r="B45" s="75" t="s">
        <v>178</v>
      </c>
      <c r="D45" s="91">
        <f>IFERROR(SUM(D41,F41,H41,J41)/SUM(D42,F42,H42,J42)*350,0)</f>
        <v>0</v>
      </c>
      <c r="J45" s="254" t="s">
        <v>179</v>
      </c>
      <c r="K45" s="255"/>
      <c r="L45" s="91">
        <f>IFERROR(SUM(L41)/SUM(L42)*350,0)</f>
        <v>0</v>
      </c>
      <c r="N45" s="75" t="s">
        <v>177</v>
      </c>
      <c r="O45" s="82"/>
      <c r="P45" s="91">
        <f>SUM(P41,P42)/200*650</f>
        <v>0</v>
      </c>
      <c r="R45" s="254" t="s">
        <v>179</v>
      </c>
      <c r="S45" s="255"/>
      <c r="T45" s="91">
        <f>SUM(T41,T42)/200*650</f>
        <v>0</v>
      </c>
    </row>
    <row r="48" spans="1:20">
      <c r="M48" s="90"/>
    </row>
  </sheetData>
  <sheetProtection sheet="1" objects="1" scenarios="1" selectLockedCells="1"/>
  <mergeCells count="25">
    <mergeCell ref="R45:S45"/>
    <mergeCell ref="J45:K45"/>
    <mergeCell ref="R36:R39"/>
    <mergeCell ref="T20:T21"/>
    <mergeCell ref="T23:T24"/>
    <mergeCell ref="T26:T28"/>
    <mergeCell ref="T32:T34"/>
    <mergeCell ref="T36:T39"/>
    <mergeCell ref="R20:R21"/>
    <mergeCell ref="R23:R24"/>
    <mergeCell ref="R26:R28"/>
    <mergeCell ref="R32:R34"/>
    <mergeCell ref="Q5:T5"/>
    <mergeCell ref="J6:L6"/>
    <mergeCell ref="Q6:T6"/>
    <mergeCell ref="J7:L7"/>
    <mergeCell ref="J8:L8"/>
    <mergeCell ref="D6:F6"/>
    <mergeCell ref="D5:F5"/>
    <mergeCell ref="D7:F7"/>
    <mergeCell ref="D8:F8"/>
    <mergeCell ref="J5:N5"/>
    <mergeCell ref="M6:N6"/>
    <mergeCell ref="M7:N7"/>
    <mergeCell ref="M8:N8"/>
  </mergeCells>
  <phoneticPr fontId="3" type="noConversion"/>
  <dataValidations count="3">
    <dataValidation type="list" showInputMessage="1" showErrorMessage="1" sqref="D20:D40 F20:F40 H20:H40 J20:J40 L20:L40" xr:uid="{00000000-0002-0000-0000-000000000000}">
      <formula1>"n/a,0,1,2,3,4"</formula1>
    </dataValidation>
    <dataValidation type="whole" allowBlank="1" showInputMessage="1" showErrorMessage="1" sqref="P20:P39 T20:T39" xr:uid="{00000000-0002-0000-0000-000001000000}">
      <formula1>0</formula1>
      <formula2>100</formula2>
    </dataValidation>
    <dataValidation type="date" allowBlank="1" showInputMessage="1" showErrorMessage="1" sqref="D6 D8" xr:uid="{00000000-0002-0000-0000-000002000000}">
      <formula1>32874</formula1>
      <formula2>73051</formula2>
    </dataValidation>
  </dataValidations>
  <pageMargins left="0.75" right="0.75" top="1" bottom="1" header="0.5" footer="0.5"/>
  <pageSetup paperSize="9" orientation="portrait" r:id="rId1"/>
  <headerFooter alignWithMargins="0"/>
  <ignoredErrors>
    <ignoredError sqref="R20:R29 R31:R39" unlockedFormula="1"/>
    <ignoredError sqref="D42:K42 F41 H41 J41" 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39997558519241921"/>
  </sheetPr>
  <dimension ref="A2:AF62"/>
  <sheetViews>
    <sheetView showGridLines="0" zoomScale="110" zoomScaleNormal="110" workbookViewId="0">
      <selection activeCell="B13" sqref="B13:C13"/>
    </sheetView>
  </sheetViews>
  <sheetFormatPr defaultRowHeight="12.75"/>
  <cols>
    <col min="1" max="1" width="3" style="36" customWidth="1"/>
    <col min="2" max="2" width="14.5703125" style="36" customWidth="1"/>
    <col min="3" max="3" width="48.5703125" style="36" customWidth="1"/>
    <col min="4" max="28" width="2" style="36" customWidth="1"/>
    <col min="29" max="16384" width="9.140625" style="36"/>
  </cols>
  <sheetData>
    <row r="2" spans="1:32" s="40" customFormat="1" ht="23.25">
      <c r="B2" s="37" t="s">
        <v>210</v>
      </c>
      <c r="C2" s="37"/>
      <c r="D2" s="38"/>
      <c r="E2" s="38"/>
      <c r="F2" s="38"/>
      <c r="G2" s="38"/>
      <c r="H2" s="39"/>
      <c r="I2" s="39"/>
      <c r="J2" s="39"/>
      <c r="K2" s="39"/>
      <c r="L2" s="39"/>
      <c r="M2" s="39"/>
      <c r="N2" s="39"/>
      <c r="O2" s="39"/>
      <c r="P2" s="39"/>
      <c r="Q2" s="39"/>
      <c r="R2" s="39"/>
      <c r="S2" s="39"/>
      <c r="T2" s="39"/>
      <c r="U2" s="39"/>
      <c r="V2" s="39"/>
      <c r="W2" s="39"/>
      <c r="X2" s="39"/>
      <c r="Y2" s="39"/>
      <c r="Z2" s="39"/>
      <c r="AA2" s="39"/>
      <c r="AB2" s="39"/>
      <c r="AC2" s="39"/>
    </row>
    <row r="3" spans="1:32" s="40" customFormat="1" ht="7.5" customHeight="1">
      <c r="B3" s="209"/>
      <c r="C3" s="209"/>
      <c r="D3" s="210"/>
      <c r="E3" s="210"/>
      <c r="F3" s="210"/>
      <c r="G3" s="210"/>
      <c r="H3" s="211"/>
      <c r="I3" s="211"/>
      <c r="J3" s="211"/>
      <c r="K3" s="211"/>
      <c r="L3" s="211"/>
      <c r="M3" s="211"/>
      <c r="N3" s="211"/>
      <c r="O3" s="211"/>
      <c r="P3" s="211"/>
      <c r="Q3" s="211"/>
      <c r="R3" s="211"/>
      <c r="S3" s="211"/>
      <c r="T3" s="211"/>
      <c r="U3" s="211"/>
      <c r="V3" s="211"/>
      <c r="W3" s="211"/>
      <c r="X3" s="211"/>
      <c r="Y3" s="211"/>
      <c r="Z3" s="211"/>
      <c r="AA3" s="211"/>
      <c r="AB3" s="211"/>
    </row>
    <row r="4" spans="1:32" s="40" customFormat="1" ht="12.75" customHeight="1">
      <c r="B4" s="54" t="s">
        <v>78</v>
      </c>
      <c r="C4" s="54"/>
      <c r="D4" s="54"/>
      <c r="E4" s="54"/>
      <c r="F4" s="54"/>
      <c r="G4" s="54"/>
      <c r="H4" s="54"/>
      <c r="I4" s="54"/>
      <c r="J4" s="54"/>
      <c r="K4" s="54"/>
      <c r="L4" s="54"/>
      <c r="M4" s="54"/>
      <c r="N4" s="54"/>
      <c r="O4" s="54"/>
      <c r="P4" s="54"/>
      <c r="Q4" s="54"/>
      <c r="R4" s="54"/>
      <c r="S4" s="54"/>
      <c r="T4" s="54"/>
      <c r="U4" s="54"/>
      <c r="V4" s="54"/>
      <c r="W4" s="54"/>
      <c r="X4" s="54"/>
      <c r="Y4" s="54"/>
      <c r="Z4" s="54"/>
      <c r="AA4" s="54"/>
      <c r="AB4" s="54"/>
      <c r="AC4" s="54"/>
    </row>
    <row r="5" spans="1:32" s="40" customFormat="1" ht="7.5" customHeight="1">
      <c r="B5" s="51"/>
      <c r="C5" s="51"/>
      <c r="D5" s="210"/>
      <c r="E5" s="210"/>
      <c r="F5" s="210"/>
      <c r="G5" s="210"/>
      <c r="H5" s="211"/>
      <c r="I5" s="211"/>
      <c r="J5" s="211"/>
      <c r="K5" s="211"/>
      <c r="L5" s="211"/>
      <c r="M5" s="211"/>
      <c r="N5" s="211"/>
      <c r="O5" s="211"/>
      <c r="P5" s="211"/>
      <c r="Q5" s="211"/>
      <c r="R5" s="211"/>
      <c r="S5" s="211"/>
      <c r="T5" s="211"/>
      <c r="U5" s="211"/>
      <c r="V5" s="211"/>
      <c r="W5" s="211"/>
      <c r="X5" s="211"/>
      <c r="Y5" s="211"/>
      <c r="Z5" s="211"/>
      <c r="AA5" s="211"/>
      <c r="AB5" s="211"/>
    </row>
    <row r="6" spans="1:32" s="53" customFormat="1">
      <c r="A6" s="100"/>
      <c r="B6" s="215"/>
      <c r="C6" s="215"/>
      <c r="D6" s="319">
        <v>0</v>
      </c>
      <c r="E6" s="320"/>
      <c r="F6" s="320"/>
      <c r="G6" s="320"/>
      <c r="H6" s="320"/>
      <c r="I6" s="319">
        <v>0.25</v>
      </c>
      <c r="J6" s="320"/>
      <c r="K6" s="320"/>
      <c r="L6" s="320"/>
      <c r="M6" s="320"/>
      <c r="N6" s="319">
        <v>0.5</v>
      </c>
      <c r="O6" s="320"/>
      <c r="P6" s="320"/>
      <c r="Q6" s="320"/>
      <c r="R6" s="320"/>
      <c r="S6" s="319">
        <v>0.75</v>
      </c>
      <c r="T6" s="320"/>
      <c r="U6" s="320"/>
      <c r="V6" s="320"/>
      <c r="W6" s="320"/>
      <c r="X6" s="319">
        <v>1</v>
      </c>
      <c r="Y6" s="320"/>
      <c r="Z6" s="320"/>
      <c r="AA6" s="320"/>
      <c r="AB6" s="320"/>
      <c r="AC6" s="216"/>
    </row>
    <row r="7" spans="1:32" s="53" customFormat="1" ht="34.5" customHeight="1">
      <c r="A7" s="100"/>
      <c r="B7" s="225" t="s">
        <v>112</v>
      </c>
      <c r="C7" s="208" t="s">
        <v>211</v>
      </c>
      <c r="D7" s="316" t="s">
        <v>89</v>
      </c>
      <c r="E7" s="316"/>
      <c r="F7" s="316"/>
      <c r="G7" s="316"/>
      <c r="H7" s="316"/>
      <c r="I7" s="316" t="s">
        <v>90</v>
      </c>
      <c r="J7" s="316"/>
      <c r="K7" s="316"/>
      <c r="L7" s="316"/>
      <c r="M7" s="316"/>
      <c r="N7" s="316" t="s">
        <v>91</v>
      </c>
      <c r="O7" s="316"/>
      <c r="P7" s="316"/>
      <c r="Q7" s="316"/>
      <c r="R7" s="316"/>
      <c r="S7" s="316" t="s">
        <v>92</v>
      </c>
      <c r="T7" s="316"/>
      <c r="U7" s="316"/>
      <c r="V7" s="316"/>
      <c r="W7" s="316"/>
      <c r="X7" s="316" t="s">
        <v>93</v>
      </c>
      <c r="Y7" s="316"/>
      <c r="Z7" s="316"/>
      <c r="AA7" s="316"/>
      <c r="AB7" s="316"/>
      <c r="AC7" s="218" t="s">
        <v>220</v>
      </c>
    </row>
    <row r="8" spans="1:32" ht="40.5" customHeight="1">
      <c r="B8" s="207" t="s">
        <v>151</v>
      </c>
      <c r="C8" s="206" t="s">
        <v>213</v>
      </c>
      <c r="D8" s="313"/>
      <c r="E8" s="313"/>
      <c r="F8" s="313"/>
      <c r="G8" s="313"/>
      <c r="H8" s="313"/>
      <c r="I8" s="313"/>
      <c r="J8" s="313"/>
      <c r="K8" s="313"/>
      <c r="L8" s="313"/>
      <c r="M8" s="313"/>
      <c r="N8" s="313"/>
      <c r="O8" s="313"/>
      <c r="P8" s="313"/>
      <c r="Q8" s="313"/>
      <c r="R8" s="313"/>
      <c r="S8" s="313"/>
      <c r="T8" s="313"/>
      <c r="U8" s="313"/>
      <c r="V8" s="313"/>
      <c r="W8" s="313"/>
      <c r="X8" s="313"/>
      <c r="Y8" s="313"/>
      <c r="Z8" s="313"/>
      <c r="AA8" s="313"/>
      <c r="AB8" s="313"/>
      <c r="AC8" s="35"/>
      <c r="AD8" s="102"/>
      <c r="AE8" s="102"/>
      <c r="AF8" s="102"/>
    </row>
    <row r="9" spans="1:32" ht="40.5" customHeight="1">
      <c r="B9" s="207" t="s">
        <v>152</v>
      </c>
      <c r="C9" s="206" t="s">
        <v>214</v>
      </c>
      <c r="D9" s="313"/>
      <c r="E9" s="313"/>
      <c r="F9" s="313"/>
      <c r="G9" s="313"/>
      <c r="H9" s="313"/>
      <c r="I9" s="313"/>
      <c r="J9" s="313"/>
      <c r="K9" s="313"/>
      <c r="L9" s="313"/>
      <c r="M9" s="313"/>
      <c r="N9" s="313"/>
      <c r="O9" s="313"/>
      <c r="P9" s="313"/>
      <c r="Q9" s="313"/>
      <c r="R9" s="313"/>
      <c r="S9" s="313"/>
      <c r="T9" s="313"/>
      <c r="U9" s="313"/>
      <c r="V9" s="313"/>
      <c r="W9" s="313"/>
      <c r="X9" s="313"/>
      <c r="Y9" s="313"/>
      <c r="Z9" s="313"/>
      <c r="AA9" s="313"/>
      <c r="AB9" s="313"/>
      <c r="AC9" s="35"/>
      <c r="AD9" s="102"/>
      <c r="AE9" s="102"/>
      <c r="AF9" s="102"/>
    </row>
    <row r="10" spans="1:32">
      <c r="B10" s="212"/>
      <c r="C10" s="217" t="s">
        <v>212</v>
      </c>
      <c r="D10" s="321">
        <v>0</v>
      </c>
      <c r="E10" s="321"/>
      <c r="F10" s="321"/>
      <c r="G10" s="231">
        <v>5</v>
      </c>
      <c r="H10" s="231">
        <v>10</v>
      </c>
      <c r="I10" s="231">
        <v>15</v>
      </c>
      <c r="J10" s="231">
        <v>20</v>
      </c>
      <c r="K10" s="231">
        <v>25</v>
      </c>
      <c r="L10" s="231">
        <v>30</v>
      </c>
      <c r="M10" s="231">
        <v>35</v>
      </c>
      <c r="N10" s="231">
        <v>40</v>
      </c>
      <c r="O10" s="231">
        <v>45</v>
      </c>
      <c r="P10" s="231">
        <v>50</v>
      </c>
      <c r="Q10" s="231">
        <v>55</v>
      </c>
      <c r="R10" s="231">
        <v>60</v>
      </c>
      <c r="S10" s="232">
        <v>65</v>
      </c>
      <c r="T10" s="232">
        <v>70</v>
      </c>
      <c r="U10" s="232">
        <v>75</v>
      </c>
      <c r="V10" s="232">
        <v>80</v>
      </c>
      <c r="W10" s="232">
        <v>85</v>
      </c>
      <c r="X10" s="232">
        <v>90</v>
      </c>
      <c r="Y10" s="232">
        <v>95</v>
      </c>
      <c r="Z10" s="322">
        <v>100</v>
      </c>
      <c r="AA10" s="322"/>
      <c r="AB10" s="322"/>
      <c r="AC10" s="213"/>
      <c r="AD10" s="102"/>
      <c r="AE10" s="102"/>
      <c r="AF10" s="102"/>
    </row>
    <row r="11" spans="1:32" s="53" customFormat="1" ht="34.5" customHeight="1">
      <c r="A11" s="100"/>
      <c r="B11" s="225" t="s">
        <v>113</v>
      </c>
      <c r="C11" s="208" t="s">
        <v>211</v>
      </c>
      <c r="D11" s="316" t="s">
        <v>89</v>
      </c>
      <c r="E11" s="316"/>
      <c r="F11" s="316"/>
      <c r="G11" s="316"/>
      <c r="H11" s="316"/>
      <c r="I11" s="316" t="s">
        <v>90</v>
      </c>
      <c r="J11" s="316"/>
      <c r="K11" s="316"/>
      <c r="L11" s="316"/>
      <c r="M11" s="316"/>
      <c r="N11" s="316" t="s">
        <v>91</v>
      </c>
      <c r="O11" s="316"/>
      <c r="P11" s="316"/>
      <c r="Q11" s="316"/>
      <c r="R11" s="316"/>
      <c r="S11" s="316" t="s">
        <v>92</v>
      </c>
      <c r="T11" s="316"/>
      <c r="U11" s="316"/>
      <c r="V11" s="316"/>
      <c r="W11" s="316"/>
      <c r="X11" s="316" t="s">
        <v>93</v>
      </c>
      <c r="Y11" s="316"/>
      <c r="Z11" s="316"/>
      <c r="AA11" s="316"/>
      <c r="AB11" s="316"/>
      <c r="AC11" s="218" t="s">
        <v>220</v>
      </c>
    </row>
    <row r="12" spans="1:32" ht="40.5" customHeight="1">
      <c r="B12" s="207" t="s">
        <v>153</v>
      </c>
      <c r="C12" s="214" t="s">
        <v>216</v>
      </c>
      <c r="D12" s="313"/>
      <c r="E12" s="313"/>
      <c r="F12" s="313"/>
      <c r="G12" s="313"/>
      <c r="H12" s="313"/>
      <c r="I12" s="313"/>
      <c r="J12" s="313"/>
      <c r="K12" s="313"/>
      <c r="L12" s="313"/>
      <c r="M12" s="313"/>
      <c r="N12" s="313"/>
      <c r="O12" s="313"/>
      <c r="P12" s="313"/>
      <c r="Q12" s="313"/>
      <c r="R12" s="313"/>
      <c r="S12" s="313"/>
      <c r="T12" s="313"/>
      <c r="U12" s="313"/>
      <c r="V12" s="313"/>
      <c r="W12" s="313"/>
      <c r="X12" s="313"/>
      <c r="Y12" s="313"/>
      <c r="Z12" s="313"/>
      <c r="AA12" s="313"/>
      <c r="AB12" s="313"/>
      <c r="AC12" s="35"/>
      <c r="AD12" s="102"/>
      <c r="AE12" s="102"/>
      <c r="AF12" s="102"/>
    </row>
    <row r="13" spans="1:32" ht="40.5" customHeight="1">
      <c r="B13" s="207" t="s">
        <v>154</v>
      </c>
      <c r="C13" s="214" t="s">
        <v>215</v>
      </c>
      <c r="D13" s="313"/>
      <c r="E13" s="313"/>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5"/>
      <c r="AD13" s="102"/>
      <c r="AE13" s="102"/>
      <c r="AF13" s="102"/>
    </row>
    <row r="14" spans="1:32">
      <c r="B14" s="204"/>
      <c r="C14" s="217" t="s">
        <v>212</v>
      </c>
      <c r="D14" s="314">
        <v>0</v>
      </c>
      <c r="E14" s="314"/>
      <c r="F14" s="314"/>
      <c r="G14" s="227">
        <v>5</v>
      </c>
      <c r="H14" s="227">
        <v>10</v>
      </c>
      <c r="I14" s="227">
        <v>15</v>
      </c>
      <c r="J14" s="227">
        <v>20</v>
      </c>
      <c r="K14" s="227">
        <v>25</v>
      </c>
      <c r="L14" s="227">
        <v>30</v>
      </c>
      <c r="M14" s="227">
        <v>35</v>
      </c>
      <c r="N14" s="227">
        <v>40</v>
      </c>
      <c r="O14" s="227">
        <v>45</v>
      </c>
      <c r="P14" s="227">
        <v>50</v>
      </c>
      <c r="Q14" s="227">
        <v>55</v>
      </c>
      <c r="R14" s="227">
        <v>60</v>
      </c>
      <c r="S14" s="228">
        <v>65</v>
      </c>
      <c r="T14" s="228">
        <v>70</v>
      </c>
      <c r="U14" s="228">
        <v>75</v>
      </c>
      <c r="V14" s="228">
        <v>80</v>
      </c>
      <c r="W14" s="228">
        <v>85</v>
      </c>
      <c r="X14" s="228">
        <v>90</v>
      </c>
      <c r="Y14" s="228">
        <v>95</v>
      </c>
      <c r="Z14" s="315">
        <v>100</v>
      </c>
      <c r="AA14" s="315"/>
      <c r="AB14" s="315"/>
      <c r="AC14" s="213"/>
      <c r="AD14" s="102"/>
      <c r="AE14" s="102"/>
      <c r="AF14" s="102"/>
    </row>
    <row r="15" spans="1:32" s="53" customFormat="1" ht="34.5" customHeight="1">
      <c r="A15" s="100"/>
      <c r="B15" s="226" t="s">
        <v>114</v>
      </c>
      <c r="C15" s="208" t="s">
        <v>211</v>
      </c>
      <c r="D15" s="316" t="s">
        <v>89</v>
      </c>
      <c r="E15" s="316"/>
      <c r="F15" s="316"/>
      <c r="G15" s="316"/>
      <c r="H15" s="316"/>
      <c r="I15" s="316" t="s">
        <v>90</v>
      </c>
      <c r="J15" s="316"/>
      <c r="K15" s="316"/>
      <c r="L15" s="316"/>
      <c r="M15" s="316"/>
      <c r="N15" s="316" t="s">
        <v>91</v>
      </c>
      <c r="O15" s="316"/>
      <c r="P15" s="316"/>
      <c r="Q15" s="316"/>
      <c r="R15" s="316"/>
      <c r="S15" s="316" t="s">
        <v>92</v>
      </c>
      <c r="T15" s="316"/>
      <c r="U15" s="316"/>
      <c r="V15" s="316"/>
      <c r="W15" s="316"/>
      <c r="X15" s="316" t="s">
        <v>93</v>
      </c>
      <c r="Y15" s="316"/>
      <c r="Z15" s="316"/>
      <c r="AA15" s="316"/>
      <c r="AB15" s="316"/>
      <c r="AC15" s="220" t="s">
        <v>220</v>
      </c>
    </row>
    <row r="16" spans="1:32" s="212" customFormat="1" ht="41.25" customHeight="1">
      <c r="B16" s="207" t="s">
        <v>155</v>
      </c>
      <c r="C16" s="214" t="s">
        <v>217</v>
      </c>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219"/>
      <c r="AD16" s="213"/>
      <c r="AE16" s="213"/>
      <c r="AF16" s="213"/>
    </row>
    <row r="17" spans="1:32" s="212" customFormat="1" ht="41.25" customHeight="1">
      <c r="B17" s="205" t="s">
        <v>156</v>
      </c>
      <c r="C17" s="214" t="s">
        <v>218</v>
      </c>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219"/>
      <c r="AD17" s="213"/>
      <c r="AE17" s="213"/>
      <c r="AF17" s="213"/>
    </row>
    <row r="18" spans="1:32" s="212" customFormat="1" ht="41.25" customHeight="1">
      <c r="B18" s="205" t="s">
        <v>157</v>
      </c>
      <c r="C18" s="214" t="s">
        <v>219</v>
      </c>
      <c r="D18" s="313"/>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219"/>
      <c r="AD18" s="213"/>
      <c r="AE18" s="213"/>
      <c r="AF18" s="213"/>
    </row>
    <row r="19" spans="1:32">
      <c r="B19" s="212"/>
      <c r="C19" s="217" t="s">
        <v>212</v>
      </c>
      <c r="D19" s="317">
        <v>0</v>
      </c>
      <c r="E19" s="317"/>
      <c r="F19" s="317"/>
      <c r="G19" s="229">
        <v>5</v>
      </c>
      <c r="H19" s="229">
        <v>10</v>
      </c>
      <c r="I19" s="229">
        <v>15</v>
      </c>
      <c r="J19" s="229">
        <v>20</v>
      </c>
      <c r="K19" s="229">
        <v>25</v>
      </c>
      <c r="L19" s="229">
        <v>30</v>
      </c>
      <c r="M19" s="229">
        <v>35</v>
      </c>
      <c r="N19" s="229">
        <v>40</v>
      </c>
      <c r="O19" s="229">
        <v>45</v>
      </c>
      <c r="P19" s="229">
        <v>50</v>
      </c>
      <c r="Q19" s="229">
        <v>55</v>
      </c>
      <c r="R19" s="229">
        <v>60</v>
      </c>
      <c r="S19" s="230">
        <v>65</v>
      </c>
      <c r="T19" s="230">
        <v>70</v>
      </c>
      <c r="U19" s="230">
        <v>75</v>
      </c>
      <c r="V19" s="230">
        <v>80</v>
      </c>
      <c r="W19" s="230">
        <v>85</v>
      </c>
      <c r="X19" s="230">
        <v>90</v>
      </c>
      <c r="Y19" s="230">
        <v>95</v>
      </c>
      <c r="Z19" s="318">
        <v>100</v>
      </c>
      <c r="AA19" s="318"/>
      <c r="AB19" s="318"/>
      <c r="AC19" s="213"/>
      <c r="AD19" s="102"/>
      <c r="AE19" s="102"/>
      <c r="AF19" s="102"/>
    </row>
    <row r="20" spans="1:32" ht="7.5" customHeight="1">
      <c r="B20" s="212"/>
      <c r="C20" s="217"/>
      <c r="D20" s="221"/>
      <c r="E20" s="221"/>
      <c r="F20" s="221"/>
      <c r="G20" s="222"/>
      <c r="H20" s="222"/>
      <c r="I20" s="222"/>
      <c r="J20" s="222"/>
      <c r="K20" s="222"/>
      <c r="L20" s="222"/>
      <c r="M20" s="222"/>
      <c r="N20" s="222"/>
      <c r="O20" s="222"/>
      <c r="P20" s="222"/>
      <c r="Q20" s="222"/>
      <c r="R20" s="222"/>
      <c r="S20" s="223"/>
      <c r="T20" s="223"/>
      <c r="U20" s="223"/>
      <c r="V20" s="223"/>
      <c r="W20" s="223"/>
      <c r="X20" s="223"/>
      <c r="Y20" s="223"/>
      <c r="Z20" s="224"/>
      <c r="AA20" s="224"/>
      <c r="AB20" s="224"/>
      <c r="AC20" s="213"/>
      <c r="AD20" s="102"/>
      <c r="AE20" s="102"/>
      <c r="AF20" s="102"/>
    </row>
    <row r="21" spans="1:32" s="40" customFormat="1" ht="23.25">
      <c r="B21" s="54" t="s">
        <v>79</v>
      </c>
      <c r="C21" s="54"/>
      <c r="D21" s="38"/>
      <c r="E21" s="38"/>
      <c r="F21" s="38"/>
      <c r="G21" s="38"/>
      <c r="H21" s="39"/>
      <c r="I21" s="39"/>
      <c r="J21" s="39"/>
      <c r="K21" s="39"/>
      <c r="L21" s="39"/>
      <c r="M21" s="39"/>
      <c r="N21" s="39"/>
      <c r="O21" s="39"/>
      <c r="P21" s="39"/>
      <c r="Q21" s="39"/>
      <c r="R21" s="39"/>
      <c r="S21" s="39"/>
      <c r="T21" s="39"/>
      <c r="U21" s="39"/>
      <c r="V21" s="39"/>
      <c r="W21" s="39"/>
      <c r="X21" s="39"/>
      <c r="Y21" s="39"/>
      <c r="Z21" s="39"/>
      <c r="AA21" s="39"/>
      <c r="AB21" s="39"/>
      <c r="AC21" s="39"/>
    </row>
    <row r="22" spans="1:32" ht="7.5" customHeight="1">
      <c r="C22" s="102"/>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2"/>
      <c r="AD22" s="102"/>
      <c r="AE22" s="102"/>
      <c r="AF22" s="102"/>
    </row>
    <row r="23" spans="1:32" s="53" customFormat="1">
      <c r="A23" s="100"/>
      <c r="B23" s="215"/>
      <c r="C23" s="215"/>
      <c r="D23" s="319">
        <v>0</v>
      </c>
      <c r="E23" s="320"/>
      <c r="F23" s="320"/>
      <c r="G23" s="320"/>
      <c r="H23" s="320"/>
      <c r="I23" s="319">
        <v>0.25</v>
      </c>
      <c r="J23" s="320"/>
      <c r="K23" s="320"/>
      <c r="L23" s="320"/>
      <c r="M23" s="320"/>
      <c r="N23" s="319">
        <v>0.5</v>
      </c>
      <c r="O23" s="320"/>
      <c r="P23" s="320"/>
      <c r="Q23" s="320"/>
      <c r="R23" s="320"/>
      <c r="S23" s="319">
        <v>0.75</v>
      </c>
      <c r="T23" s="320"/>
      <c r="U23" s="320"/>
      <c r="V23" s="320"/>
      <c r="W23" s="320"/>
      <c r="X23" s="319">
        <v>1</v>
      </c>
      <c r="Y23" s="320"/>
      <c r="Z23" s="320"/>
      <c r="AA23" s="320"/>
      <c r="AB23" s="320"/>
      <c r="AC23" s="216"/>
    </row>
    <row r="24" spans="1:32" s="53" customFormat="1" ht="35.25" customHeight="1">
      <c r="A24" s="100"/>
      <c r="B24" s="226" t="s">
        <v>224</v>
      </c>
      <c r="C24" s="208" t="s">
        <v>211</v>
      </c>
      <c r="D24" s="316" t="s">
        <v>89</v>
      </c>
      <c r="E24" s="316"/>
      <c r="F24" s="316"/>
      <c r="G24" s="316"/>
      <c r="H24" s="316"/>
      <c r="I24" s="316" t="s">
        <v>90</v>
      </c>
      <c r="J24" s="316"/>
      <c r="K24" s="316"/>
      <c r="L24" s="316"/>
      <c r="M24" s="316"/>
      <c r="N24" s="316" t="s">
        <v>91</v>
      </c>
      <c r="O24" s="316"/>
      <c r="P24" s="316"/>
      <c r="Q24" s="316"/>
      <c r="R24" s="316"/>
      <c r="S24" s="316" t="s">
        <v>92</v>
      </c>
      <c r="T24" s="316"/>
      <c r="U24" s="316"/>
      <c r="V24" s="316"/>
      <c r="W24" s="316"/>
      <c r="X24" s="316" t="s">
        <v>93</v>
      </c>
      <c r="Y24" s="316"/>
      <c r="Z24" s="316"/>
      <c r="AA24" s="316"/>
      <c r="AB24" s="316"/>
      <c r="AC24" s="220" t="s">
        <v>220</v>
      </c>
    </row>
    <row r="25" spans="1:32" ht="53.25" customHeight="1">
      <c r="B25" s="205" t="s">
        <v>167</v>
      </c>
      <c r="C25" s="214" t="s">
        <v>221</v>
      </c>
      <c r="D25" s="280"/>
      <c r="E25" s="281"/>
      <c r="F25" s="281"/>
      <c r="G25" s="281"/>
      <c r="H25" s="282"/>
      <c r="I25" s="280"/>
      <c r="J25" s="281"/>
      <c r="K25" s="281"/>
      <c r="L25" s="281"/>
      <c r="M25" s="282"/>
      <c r="N25" s="280"/>
      <c r="O25" s="281"/>
      <c r="P25" s="281"/>
      <c r="Q25" s="281"/>
      <c r="R25" s="282"/>
      <c r="S25" s="280"/>
      <c r="T25" s="281"/>
      <c r="U25" s="281"/>
      <c r="V25" s="281"/>
      <c r="W25" s="282"/>
      <c r="X25" s="280"/>
      <c r="Y25" s="281"/>
      <c r="Z25" s="281"/>
      <c r="AA25" s="281"/>
      <c r="AB25" s="282"/>
      <c r="AC25" s="219"/>
      <c r="AD25" s="102"/>
      <c r="AE25" s="102"/>
      <c r="AF25" s="102"/>
    </row>
    <row r="26" spans="1:32" ht="42" customHeight="1">
      <c r="B26" s="205" t="s">
        <v>168</v>
      </c>
      <c r="C26" s="214" t="s">
        <v>222</v>
      </c>
      <c r="D26" s="280"/>
      <c r="E26" s="281"/>
      <c r="F26" s="281"/>
      <c r="G26" s="281"/>
      <c r="H26" s="282"/>
      <c r="I26" s="280"/>
      <c r="J26" s="281"/>
      <c r="K26" s="281"/>
      <c r="L26" s="281"/>
      <c r="M26" s="282"/>
      <c r="N26" s="280"/>
      <c r="O26" s="281"/>
      <c r="P26" s="281"/>
      <c r="Q26" s="281"/>
      <c r="R26" s="282"/>
      <c r="S26" s="280"/>
      <c r="T26" s="281"/>
      <c r="U26" s="281"/>
      <c r="V26" s="281"/>
      <c r="W26" s="282"/>
      <c r="X26" s="280"/>
      <c r="Y26" s="281"/>
      <c r="Z26" s="281"/>
      <c r="AA26" s="281"/>
      <c r="AB26" s="282"/>
      <c r="AC26" s="219"/>
      <c r="AD26" s="102"/>
      <c r="AE26" s="102"/>
      <c r="AF26" s="102"/>
    </row>
    <row r="27" spans="1:32" ht="42" customHeight="1">
      <c r="B27" s="205" t="s">
        <v>169</v>
      </c>
      <c r="C27" s="214" t="s">
        <v>223</v>
      </c>
      <c r="D27" s="280"/>
      <c r="E27" s="281"/>
      <c r="F27" s="281"/>
      <c r="G27" s="281"/>
      <c r="H27" s="282"/>
      <c r="I27" s="280"/>
      <c r="J27" s="281"/>
      <c r="K27" s="281"/>
      <c r="L27" s="281"/>
      <c r="M27" s="282"/>
      <c r="N27" s="280"/>
      <c r="O27" s="281"/>
      <c r="P27" s="281"/>
      <c r="Q27" s="281"/>
      <c r="R27" s="282"/>
      <c r="S27" s="280"/>
      <c r="T27" s="281"/>
      <c r="U27" s="281"/>
      <c r="V27" s="281"/>
      <c r="W27" s="282"/>
      <c r="X27" s="280"/>
      <c r="Y27" s="281"/>
      <c r="Z27" s="281"/>
      <c r="AA27" s="281"/>
      <c r="AB27" s="282"/>
      <c r="AC27" s="219"/>
      <c r="AD27" s="102"/>
      <c r="AE27" s="102"/>
      <c r="AF27" s="102"/>
    </row>
    <row r="28" spans="1:32">
      <c r="C28" s="217" t="s">
        <v>212</v>
      </c>
      <c r="D28" s="314">
        <v>0</v>
      </c>
      <c r="E28" s="314"/>
      <c r="F28" s="314"/>
      <c r="G28" s="227">
        <v>5</v>
      </c>
      <c r="H28" s="227">
        <v>10</v>
      </c>
      <c r="I28" s="227">
        <v>15</v>
      </c>
      <c r="J28" s="227">
        <v>20</v>
      </c>
      <c r="K28" s="227">
        <v>25</v>
      </c>
      <c r="L28" s="227">
        <v>30</v>
      </c>
      <c r="M28" s="227">
        <v>35</v>
      </c>
      <c r="N28" s="227">
        <v>40</v>
      </c>
      <c r="O28" s="227">
        <v>45</v>
      </c>
      <c r="P28" s="227">
        <v>50</v>
      </c>
      <c r="Q28" s="227">
        <v>55</v>
      </c>
      <c r="R28" s="227">
        <v>60</v>
      </c>
      <c r="S28" s="228">
        <v>65</v>
      </c>
      <c r="T28" s="228">
        <v>70</v>
      </c>
      <c r="U28" s="228">
        <v>75</v>
      </c>
      <c r="V28" s="228">
        <v>80</v>
      </c>
      <c r="W28" s="228">
        <v>85</v>
      </c>
      <c r="X28" s="228">
        <v>90</v>
      </c>
      <c r="Y28" s="228">
        <v>95</v>
      </c>
      <c r="Z28" s="315">
        <v>100</v>
      </c>
      <c r="AA28" s="315"/>
      <c r="AB28" s="315"/>
      <c r="AC28" s="102"/>
      <c r="AD28" s="102"/>
      <c r="AE28" s="102"/>
      <c r="AF28" s="102"/>
    </row>
    <row r="29" spans="1:32" s="53" customFormat="1" ht="34.5" customHeight="1">
      <c r="A29" s="100"/>
      <c r="B29" s="225" t="s">
        <v>47</v>
      </c>
      <c r="C29" s="208" t="s">
        <v>211</v>
      </c>
      <c r="D29" s="316" t="s">
        <v>89</v>
      </c>
      <c r="E29" s="316"/>
      <c r="F29" s="316"/>
      <c r="G29" s="316"/>
      <c r="H29" s="316"/>
      <c r="I29" s="316" t="s">
        <v>90</v>
      </c>
      <c r="J29" s="316"/>
      <c r="K29" s="316"/>
      <c r="L29" s="316"/>
      <c r="M29" s="316"/>
      <c r="N29" s="316" t="s">
        <v>91</v>
      </c>
      <c r="O29" s="316"/>
      <c r="P29" s="316"/>
      <c r="Q29" s="316"/>
      <c r="R29" s="316"/>
      <c r="S29" s="316" t="s">
        <v>92</v>
      </c>
      <c r="T29" s="316"/>
      <c r="U29" s="316"/>
      <c r="V29" s="316"/>
      <c r="W29" s="316"/>
      <c r="X29" s="316" t="s">
        <v>93</v>
      </c>
      <c r="Y29" s="316"/>
      <c r="Z29" s="316"/>
      <c r="AA29" s="316"/>
      <c r="AB29" s="316"/>
      <c r="AC29" s="220" t="s">
        <v>220</v>
      </c>
    </row>
    <row r="30" spans="1:32" ht="41.25" customHeight="1">
      <c r="B30" s="207" t="s">
        <v>170</v>
      </c>
      <c r="C30" s="214" t="s">
        <v>225</v>
      </c>
      <c r="D30" s="280"/>
      <c r="E30" s="281"/>
      <c r="F30" s="281"/>
      <c r="G30" s="281"/>
      <c r="H30" s="282"/>
      <c r="I30" s="280"/>
      <c r="J30" s="281"/>
      <c r="K30" s="281"/>
      <c r="L30" s="281"/>
      <c r="M30" s="282"/>
      <c r="N30" s="280"/>
      <c r="O30" s="281"/>
      <c r="P30" s="281"/>
      <c r="Q30" s="281"/>
      <c r="R30" s="282"/>
      <c r="S30" s="280"/>
      <c r="T30" s="281"/>
      <c r="U30" s="281"/>
      <c r="V30" s="281"/>
      <c r="W30" s="282"/>
      <c r="X30" s="280"/>
      <c r="Y30" s="281"/>
      <c r="Z30" s="281"/>
      <c r="AA30" s="281"/>
      <c r="AB30" s="282"/>
      <c r="AC30" s="219"/>
      <c r="AD30" s="102"/>
      <c r="AE30" s="102"/>
      <c r="AF30" s="102"/>
    </row>
    <row r="31" spans="1:32" ht="41.25" customHeight="1">
      <c r="B31" s="207" t="s">
        <v>171</v>
      </c>
      <c r="C31" s="214" t="s">
        <v>226</v>
      </c>
      <c r="D31" s="280"/>
      <c r="E31" s="281"/>
      <c r="F31" s="281"/>
      <c r="G31" s="281"/>
      <c r="H31" s="282"/>
      <c r="I31" s="280"/>
      <c r="J31" s="281"/>
      <c r="K31" s="281"/>
      <c r="L31" s="281"/>
      <c r="M31" s="282"/>
      <c r="N31" s="280"/>
      <c r="O31" s="281"/>
      <c r="P31" s="281"/>
      <c r="Q31" s="281"/>
      <c r="R31" s="282"/>
      <c r="S31" s="280"/>
      <c r="T31" s="281"/>
      <c r="U31" s="281"/>
      <c r="V31" s="281"/>
      <c r="W31" s="282"/>
      <c r="X31" s="280"/>
      <c r="Y31" s="281"/>
      <c r="Z31" s="281"/>
      <c r="AA31" s="281"/>
      <c r="AB31" s="282"/>
      <c r="AC31" s="219"/>
      <c r="AD31" s="102"/>
      <c r="AE31" s="102"/>
      <c r="AF31" s="102"/>
    </row>
    <row r="32" spans="1:32" ht="41.25" customHeight="1">
      <c r="B32" s="207" t="s">
        <v>172</v>
      </c>
      <c r="C32" s="214" t="s">
        <v>227</v>
      </c>
      <c r="D32" s="280"/>
      <c r="E32" s="281"/>
      <c r="F32" s="281"/>
      <c r="G32" s="281"/>
      <c r="H32" s="282"/>
      <c r="I32" s="280"/>
      <c r="J32" s="281"/>
      <c r="K32" s="281"/>
      <c r="L32" s="281"/>
      <c r="M32" s="282"/>
      <c r="N32" s="280"/>
      <c r="O32" s="281"/>
      <c r="P32" s="281"/>
      <c r="Q32" s="281"/>
      <c r="R32" s="282"/>
      <c r="S32" s="280"/>
      <c r="T32" s="281"/>
      <c r="U32" s="281"/>
      <c r="V32" s="281"/>
      <c r="W32" s="282"/>
      <c r="X32" s="280"/>
      <c r="Y32" s="281"/>
      <c r="Z32" s="281"/>
      <c r="AA32" s="281"/>
      <c r="AB32" s="282"/>
      <c r="AC32" s="219"/>
      <c r="AD32" s="102"/>
      <c r="AE32" s="102"/>
      <c r="AF32" s="102"/>
    </row>
    <row r="33" spans="2:32" ht="41.25" customHeight="1">
      <c r="B33" s="207" t="s">
        <v>173</v>
      </c>
      <c r="C33" s="214" t="s">
        <v>228</v>
      </c>
      <c r="D33" s="280"/>
      <c r="E33" s="281"/>
      <c r="F33" s="281"/>
      <c r="G33" s="281"/>
      <c r="H33" s="282"/>
      <c r="I33" s="280"/>
      <c r="J33" s="281"/>
      <c r="K33" s="281"/>
      <c r="L33" s="281"/>
      <c r="M33" s="282"/>
      <c r="N33" s="280"/>
      <c r="O33" s="281"/>
      <c r="P33" s="281"/>
      <c r="Q33" s="281"/>
      <c r="R33" s="282"/>
      <c r="S33" s="280"/>
      <c r="T33" s="281"/>
      <c r="U33" s="281"/>
      <c r="V33" s="281"/>
      <c r="W33" s="282"/>
      <c r="X33" s="280"/>
      <c r="Y33" s="281"/>
      <c r="Z33" s="281"/>
      <c r="AA33" s="281"/>
      <c r="AB33" s="282"/>
      <c r="AC33" s="219"/>
      <c r="AD33" s="102"/>
      <c r="AE33" s="102"/>
      <c r="AF33" s="102"/>
    </row>
    <row r="34" spans="2:32">
      <c r="C34" s="217" t="s">
        <v>212</v>
      </c>
      <c r="D34" s="314">
        <v>0</v>
      </c>
      <c r="E34" s="314"/>
      <c r="F34" s="314"/>
      <c r="G34" s="227">
        <v>5</v>
      </c>
      <c r="H34" s="227">
        <v>10</v>
      </c>
      <c r="I34" s="227">
        <v>15</v>
      </c>
      <c r="J34" s="227">
        <v>20</v>
      </c>
      <c r="K34" s="227">
        <v>25</v>
      </c>
      <c r="L34" s="227">
        <v>30</v>
      </c>
      <c r="M34" s="227">
        <v>35</v>
      </c>
      <c r="N34" s="227">
        <v>40</v>
      </c>
      <c r="O34" s="227">
        <v>45</v>
      </c>
      <c r="P34" s="227">
        <v>50</v>
      </c>
      <c r="Q34" s="227">
        <v>55</v>
      </c>
      <c r="R34" s="227">
        <v>60</v>
      </c>
      <c r="S34" s="228">
        <v>65</v>
      </c>
      <c r="T34" s="228">
        <v>70</v>
      </c>
      <c r="U34" s="228">
        <v>75</v>
      </c>
      <c r="V34" s="228">
        <v>80</v>
      </c>
      <c r="W34" s="228">
        <v>85</v>
      </c>
      <c r="X34" s="228">
        <v>90</v>
      </c>
      <c r="Y34" s="228">
        <v>95</v>
      </c>
      <c r="Z34" s="315">
        <v>100</v>
      </c>
      <c r="AA34" s="315"/>
      <c r="AB34" s="315"/>
      <c r="AC34" s="102"/>
      <c r="AD34" s="102"/>
      <c r="AE34" s="102"/>
      <c r="AF34" s="102"/>
    </row>
    <row r="35" spans="2:32">
      <c r="C35" s="102"/>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2"/>
      <c r="AD35" s="102"/>
      <c r="AE35" s="102"/>
      <c r="AF35" s="102"/>
    </row>
    <row r="36" spans="2:3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row>
    <row r="37" spans="2:3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row>
    <row r="38" spans="2:3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row>
    <row r="39" spans="2:3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row>
    <row r="40" spans="2:3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row>
    <row r="41" spans="2:3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row>
    <row r="42" spans="2:3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row>
    <row r="43" spans="2:3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row>
    <row r="44" spans="2:3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row>
    <row r="45" spans="2:3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row>
    <row r="46" spans="2:3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row>
    <row r="47" spans="2:3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row>
    <row r="48" spans="2:3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row>
    <row r="49" spans="3:3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row>
    <row r="50" spans="3:3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row>
    <row r="51" spans="3:3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row>
    <row r="52" spans="3:3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row>
    <row r="53" spans="3:3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row>
    <row r="54" spans="3:3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row>
    <row r="55" spans="3:3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row>
    <row r="56" spans="3:3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row>
    <row r="57" spans="3:3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row>
    <row r="58" spans="3:3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row>
    <row r="59" spans="3:3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row>
    <row r="60" spans="3:3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row>
    <row r="61" spans="3:3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row>
    <row r="62" spans="3:3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row>
  </sheetData>
  <mergeCells count="115">
    <mergeCell ref="D24:H24"/>
    <mergeCell ref="I24:M24"/>
    <mergeCell ref="N24:R24"/>
    <mergeCell ref="S24:W24"/>
    <mergeCell ref="X24:AB24"/>
    <mergeCell ref="D23:H23"/>
    <mergeCell ref="I23:M23"/>
    <mergeCell ref="N23:R23"/>
    <mergeCell ref="S23:W23"/>
    <mergeCell ref="X23:AB23"/>
    <mergeCell ref="D6:H6"/>
    <mergeCell ref="I6:M6"/>
    <mergeCell ref="N6:R6"/>
    <mergeCell ref="S6:W6"/>
    <mergeCell ref="X6:AB6"/>
    <mergeCell ref="D10:F10"/>
    <mergeCell ref="Z10:AB10"/>
    <mergeCell ref="D8:H8"/>
    <mergeCell ref="I8:M8"/>
    <mergeCell ref="N8:R8"/>
    <mergeCell ref="S8:W8"/>
    <mergeCell ref="X8:AB8"/>
    <mergeCell ref="D9:H9"/>
    <mergeCell ref="I9:M9"/>
    <mergeCell ref="N9:R9"/>
    <mergeCell ref="S9:W9"/>
    <mergeCell ref="X9:AB9"/>
    <mergeCell ref="D7:H7"/>
    <mergeCell ref="I7:M7"/>
    <mergeCell ref="N7:R7"/>
    <mergeCell ref="S7:W7"/>
    <mergeCell ref="X7:AB7"/>
    <mergeCell ref="D33:H33"/>
    <mergeCell ref="I33:M33"/>
    <mergeCell ref="N33:R33"/>
    <mergeCell ref="S33:W33"/>
    <mergeCell ref="X33:AB33"/>
    <mergeCell ref="D34:F34"/>
    <mergeCell ref="Z34:AB34"/>
    <mergeCell ref="D31:H31"/>
    <mergeCell ref="I31:M31"/>
    <mergeCell ref="N31:R31"/>
    <mergeCell ref="S31:W31"/>
    <mergeCell ref="X31:AB31"/>
    <mergeCell ref="D32:H32"/>
    <mergeCell ref="I32:M32"/>
    <mergeCell ref="N32:R32"/>
    <mergeCell ref="S32:W32"/>
    <mergeCell ref="X32:AB32"/>
    <mergeCell ref="D29:H29"/>
    <mergeCell ref="I29:M29"/>
    <mergeCell ref="N29:R29"/>
    <mergeCell ref="S29:W29"/>
    <mergeCell ref="X29:AB29"/>
    <mergeCell ref="D30:H30"/>
    <mergeCell ref="I30:M30"/>
    <mergeCell ref="N30:R30"/>
    <mergeCell ref="S30:W30"/>
    <mergeCell ref="X30:AB30"/>
    <mergeCell ref="D27:H27"/>
    <mergeCell ref="I27:M27"/>
    <mergeCell ref="N27:R27"/>
    <mergeCell ref="S27:W27"/>
    <mergeCell ref="X27:AB27"/>
    <mergeCell ref="D28:F28"/>
    <mergeCell ref="Z28:AB28"/>
    <mergeCell ref="D25:H25"/>
    <mergeCell ref="I25:M25"/>
    <mergeCell ref="N25:R25"/>
    <mergeCell ref="S25:W25"/>
    <mergeCell ref="X25:AB25"/>
    <mergeCell ref="D26:H26"/>
    <mergeCell ref="I26:M26"/>
    <mergeCell ref="N26:R26"/>
    <mergeCell ref="S26:W26"/>
    <mergeCell ref="X26:AB26"/>
    <mergeCell ref="D19:F19"/>
    <mergeCell ref="Z19:AB19"/>
    <mergeCell ref="D17:H17"/>
    <mergeCell ref="I17:M17"/>
    <mergeCell ref="N17:R17"/>
    <mergeCell ref="S17:W17"/>
    <mergeCell ref="X17:AB17"/>
    <mergeCell ref="D18:H18"/>
    <mergeCell ref="I18:M18"/>
    <mergeCell ref="N18:R18"/>
    <mergeCell ref="S18:W18"/>
    <mergeCell ref="X18:AB18"/>
    <mergeCell ref="D15:H15"/>
    <mergeCell ref="I15:M15"/>
    <mergeCell ref="N15:R15"/>
    <mergeCell ref="S15:W15"/>
    <mergeCell ref="X15:AB15"/>
    <mergeCell ref="D16:H16"/>
    <mergeCell ref="I16:M16"/>
    <mergeCell ref="N16:R16"/>
    <mergeCell ref="S16:W16"/>
    <mergeCell ref="X16:AB16"/>
    <mergeCell ref="D13:H13"/>
    <mergeCell ref="I13:M13"/>
    <mergeCell ref="N13:R13"/>
    <mergeCell ref="S13:W13"/>
    <mergeCell ref="X13:AB13"/>
    <mergeCell ref="D14:F14"/>
    <mergeCell ref="Z14:AB14"/>
    <mergeCell ref="D11:H11"/>
    <mergeCell ref="I11:M11"/>
    <mergeCell ref="N11:R11"/>
    <mergeCell ref="S11:W11"/>
    <mergeCell ref="X11:AB11"/>
    <mergeCell ref="D12:H12"/>
    <mergeCell ref="I12:M12"/>
    <mergeCell ref="N12:R12"/>
    <mergeCell ref="S12:W12"/>
    <mergeCell ref="X12:AB12"/>
  </mergeCells>
  <conditionalFormatting sqref="D10:F10">
    <cfRule type="expression" dxfId="184" priority="312" stopIfTrue="1">
      <formula>#REF!&gt;1</formula>
    </cfRule>
  </conditionalFormatting>
  <conditionalFormatting sqref="G10">
    <cfRule type="expression" dxfId="183" priority="313" stopIfTrue="1">
      <formula>#REF!&gt;=5</formula>
    </cfRule>
  </conditionalFormatting>
  <conditionalFormatting sqref="H10">
    <cfRule type="expression" dxfId="182" priority="314" stopIfTrue="1">
      <formula>#REF!&gt;=10</formula>
    </cfRule>
  </conditionalFormatting>
  <conditionalFormatting sqref="I10">
    <cfRule type="expression" dxfId="181" priority="315" stopIfTrue="1">
      <formula>#REF!&gt;=15</formula>
    </cfRule>
  </conditionalFormatting>
  <conditionalFormatting sqref="J10">
    <cfRule type="expression" dxfId="180" priority="316" stopIfTrue="1">
      <formula>#REF!&gt;=20</formula>
    </cfRule>
  </conditionalFormatting>
  <conditionalFormatting sqref="K10">
    <cfRule type="expression" dxfId="179" priority="317" stopIfTrue="1">
      <formula>#REF!&gt;=25</formula>
    </cfRule>
  </conditionalFormatting>
  <conditionalFormatting sqref="L10">
    <cfRule type="expression" dxfId="178" priority="318" stopIfTrue="1">
      <formula>#REF!&gt;=30</formula>
    </cfRule>
  </conditionalFormatting>
  <conditionalFormatting sqref="M10">
    <cfRule type="expression" dxfId="177" priority="319" stopIfTrue="1">
      <formula>#REF!&gt;=35</formula>
    </cfRule>
  </conditionalFormatting>
  <conditionalFormatting sqref="N10">
    <cfRule type="expression" dxfId="176" priority="320" stopIfTrue="1">
      <formula>#REF!&gt;=40</formula>
    </cfRule>
  </conditionalFormatting>
  <conditionalFormatting sqref="O10">
    <cfRule type="expression" dxfId="175" priority="321" stopIfTrue="1">
      <formula>#REF!&gt;=45</formula>
    </cfRule>
  </conditionalFormatting>
  <conditionalFormatting sqref="P10">
    <cfRule type="expression" dxfId="174" priority="322" stopIfTrue="1">
      <formula>#REF!&gt;=50</formula>
    </cfRule>
  </conditionalFormatting>
  <conditionalFormatting sqref="Q10">
    <cfRule type="expression" dxfId="173" priority="323" stopIfTrue="1">
      <formula>#REF!&gt;=55</formula>
    </cfRule>
  </conditionalFormatting>
  <conditionalFormatting sqref="R10">
    <cfRule type="expression" dxfId="172" priority="324" stopIfTrue="1">
      <formula>#REF!&gt;=60</formula>
    </cfRule>
  </conditionalFormatting>
  <conditionalFormatting sqref="S10">
    <cfRule type="expression" dxfId="171" priority="325" stopIfTrue="1">
      <formula>#REF!&gt;=65</formula>
    </cfRule>
  </conditionalFormatting>
  <conditionalFormatting sqref="T10">
    <cfRule type="expression" dxfId="170" priority="326" stopIfTrue="1">
      <formula>#REF!&gt;=70</formula>
    </cfRule>
  </conditionalFormatting>
  <conditionalFormatting sqref="U10">
    <cfRule type="expression" dxfId="169" priority="327" stopIfTrue="1">
      <formula>#REF!&gt;=75</formula>
    </cfRule>
  </conditionalFormatting>
  <conditionalFormatting sqref="V10">
    <cfRule type="expression" dxfId="168" priority="328" stopIfTrue="1">
      <formula>#REF!&gt;=80</formula>
    </cfRule>
  </conditionalFormatting>
  <conditionalFormatting sqref="W10">
    <cfRule type="expression" dxfId="167" priority="329" stopIfTrue="1">
      <formula>#REF!&gt;=85</formula>
    </cfRule>
  </conditionalFormatting>
  <conditionalFormatting sqref="X10">
    <cfRule type="expression" dxfId="166" priority="330" stopIfTrue="1">
      <formula>#REF!&gt;=90</formula>
    </cfRule>
  </conditionalFormatting>
  <conditionalFormatting sqref="Y10">
    <cfRule type="expression" dxfId="165" priority="331" stopIfTrue="1">
      <formula>#REF!&gt;=95</formula>
    </cfRule>
  </conditionalFormatting>
  <conditionalFormatting sqref="Z10:AB10">
    <cfRule type="expression" dxfId="164" priority="332" stopIfTrue="1">
      <formula>#REF!&gt;=100</formula>
    </cfRule>
  </conditionalFormatting>
  <conditionalFormatting sqref="G14">
    <cfRule type="expression" dxfId="163" priority="333" stopIfTrue="1">
      <formula>#REF!&gt;=5</formula>
    </cfRule>
  </conditionalFormatting>
  <conditionalFormatting sqref="H14">
    <cfRule type="expression" dxfId="162" priority="334" stopIfTrue="1">
      <formula>#REF!&gt;=10</formula>
    </cfRule>
  </conditionalFormatting>
  <conditionalFormatting sqref="I14">
    <cfRule type="expression" dxfId="161" priority="335" stopIfTrue="1">
      <formula>#REF!&gt;=15</formula>
    </cfRule>
  </conditionalFormatting>
  <conditionalFormatting sqref="J14">
    <cfRule type="expression" dxfId="160" priority="336" stopIfTrue="1">
      <formula>#REF!&gt;=20</formula>
    </cfRule>
  </conditionalFormatting>
  <conditionalFormatting sqref="K14">
    <cfRule type="expression" dxfId="159" priority="337" stopIfTrue="1">
      <formula>#REF!&gt;=25</formula>
    </cfRule>
  </conditionalFormatting>
  <conditionalFormatting sqref="L14">
    <cfRule type="expression" dxfId="158" priority="338" stopIfTrue="1">
      <formula>#REF!&gt;=30</formula>
    </cfRule>
  </conditionalFormatting>
  <conditionalFormatting sqref="M14">
    <cfRule type="expression" dxfId="157" priority="339" stopIfTrue="1">
      <formula>#REF!&gt;=35</formula>
    </cfRule>
  </conditionalFormatting>
  <conditionalFormatting sqref="N14">
    <cfRule type="expression" dxfId="156" priority="340" stopIfTrue="1">
      <formula>#REF!&gt;=40</formula>
    </cfRule>
  </conditionalFormatting>
  <conditionalFormatting sqref="O14">
    <cfRule type="expression" dxfId="155" priority="341" stopIfTrue="1">
      <formula>#REF!&gt;=45</formula>
    </cfRule>
  </conditionalFormatting>
  <conditionalFormatting sqref="P14">
    <cfRule type="expression" dxfId="154" priority="342" stopIfTrue="1">
      <formula>#REF!&gt;=50</formula>
    </cfRule>
  </conditionalFormatting>
  <conditionalFormatting sqref="Q14">
    <cfRule type="expression" dxfId="153" priority="343" stopIfTrue="1">
      <formula>#REF!&gt;=55</formula>
    </cfRule>
  </conditionalFormatting>
  <conditionalFormatting sqref="R14">
    <cfRule type="expression" dxfId="152" priority="344" stopIfTrue="1">
      <formula>#REF!&gt;=60</formula>
    </cfRule>
  </conditionalFormatting>
  <conditionalFormatting sqref="S14">
    <cfRule type="expression" dxfId="151" priority="345" stopIfTrue="1">
      <formula>#REF!&gt;=65</formula>
    </cfRule>
  </conditionalFormatting>
  <conditionalFormatting sqref="T14">
    <cfRule type="expression" dxfId="150" priority="346" stopIfTrue="1">
      <formula>#REF!&gt;=70</formula>
    </cfRule>
  </conditionalFormatting>
  <conditionalFormatting sqref="U14">
    <cfRule type="expression" dxfId="149" priority="347" stopIfTrue="1">
      <formula>#REF!&gt;=75</formula>
    </cfRule>
  </conditionalFormatting>
  <conditionalFormatting sqref="V14">
    <cfRule type="expression" dxfId="148" priority="348" stopIfTrue="1">
      <formula>#REF!&gt;=80</formula>
    </cfRule>
  </conditionalFormatting>
  <conditionalFormatting sqref="W14">
    <cfRule type="expression" dxfId="147" priority="349" stopIfTrue="1">
      <formula>#REF!&gt;=85</formula>
    </cfRule>
  </conditionalFormatting>
  <conditionalFormatting sqref="X14">
    <cfRule type="expression" dxfId="146" priority="350" stopIfTrue="1">
      <formula>#REF!&gt;=90</formula>
    </cfRule>
  </conditionalFormatting>
  <conditionalFormatting sqref="Y14">
    <cfRule type="expression" dxfId="145" priority="351" stopIfTrue="1">
      <formula>#REF!&gt;=95</formula>
    </cfRule>
  </conditionalFormatting>
  <conditionalFormatting sqref="Z14:AB14">
    <cfRule type="expression" dxfId="144" priority="352" stopIfTrue="1">
      <formula>#REF!&gt;=100</formula>
    </cfRule>
  </conditionalFormatting>
  <conditionalFormatting sqref="D14:F14">
    <cfRule type="expression" dxfId="143" priority="353" stopIfTrue="1">
      <formula>#REF!&gt;=1</formula>
    </cfRule>
  </conditionalFormatting>
  <conditionalFormatting sqref="D25:H25">
    <cfRule type="expression" dxfId="142" priority="459">
      <formula>#REF!&gt;=1</formula>
    </cfRule>
  </conditionalFormatting>
  <conditionalFormatting sqref="D26:H26">
    <cfRule type="expression" dxfId="141" priority="460">
      <formula>#REF!&gt;=1</formula>
    </cfRule>
  </conditionalFormatting>
  <conditionalFormatting sqref="D27:H27">
    <cfRule type="expression" dxfId="140" priority="461">
      <formula>#REF!&gt;=1</formula>
    </cfRule>
  </conditionalFormatting>
  <conditionalFormatting sqref="D30:H30">
    <cfRule type="expression" dxfId="139" priority="462">
      <formula>#REF!&gt;=1</formula>
    </cfRule>
  </conditionalFormatting>
  <conditionalFormatting sqref="D31:H31">
    <cfRule type="expression" dxfId="138" priority="463">
      <formula>#REF!&gt;=1</formula>
    </cfRule>
  </conditionalFormatting>
  <conditionalFormatting sqref="D32:H32">
    <cfRule type="expression" dxfId="137" priority="464">
      <formula>#REF!&gt;=1</formula>
    </cfRule>
  </conditionalFormatting>
  <conditionalFormatting sqref="D33:H33">
    <cfRule type="expression" dxfId="136" priority="465">
      <formula>#REF!&gt;=1</formula>
    </cfRule>
  </conditionalFormatting>
  <conditionalFormatting sqref="I25:M25">
    <cfRule type="expression" dxfId="135" priority="466">
      <formula>#REF!&gt;=15</formula>
    </cfRule>
  </conditionalFormatting>
  <conditionalFormatting sqref="I26:M26">
    <cfRule type="expression" dxfId="134" priority="467">
      <formula>#REF!&gt;=15</formula>
    </cfRule>
  </conditionalFormatting>
  <conditionalFormatting sqref="I27:M27">
    <cfRule type="expression" dxfId="133" priority="468">
      <formula>#REF!&gt;=15</formula>
    </cfRule>
  </conditionalFormatting>
  <conditionalFormatting sqref="I30:M30">
    <cfRule type="expression" dxfId="132" priority="469">
      <formula>#REF!&gt;=15</formula>
    </cfRule>
  </conditionalFormatting>
  <conditionalFormatting sqref="I31:M31">
    <cfRule type="expression" dxfId="131" priority="470">
      <formula>#REF!&gt;=15</formula>
    </cfRule>
  </conditionalFormatting>
  <conditionalFormatting sqref="I32:M32">
    <cfRule type="expression" dxfId="130" priority="471">
      <formula>#REF!&gt;=15</formula>
    </cfRule>
  </conditionalFormatting>
  <conditionalFormatting sqref="I33:M33">
    <cfRule type="expression" dxfId="129" priority="472">
      <formula>#REF!&gt;=15</formula>
    </cfRule>
  </conditionalFormatting>
  <conditionalFormatting sqref="N25:R25">
    <cfRule type="expression" dxfId="128" priority="473">
      <formula>#REF!&gt;=40</formula>
    </cfRule>
  </conditionalFormatting>
  <conditionalFormatting sqref="N26:R26">
    <cfRule type="expression" dxfId="127" priority="474">
      <formula>#REF!&gt;=40</formula>
    </cfRule>
  </conditionalFormatting>
  <conditionalFormatting sqref="N27:R27">
    <cfRule type="expression" dxfId="126" priority="475">
      <formula>#REF!&gt;=40</formula>
    </cfRule>
  </conditionalFormatting>
  <conditionalFormatting sqref="N30:R30">
    <cfRule type="expression" dxfId="125" priority="476">
      <formula>#REF!&gt;=40</formula>
    </cfRule>
  </conditionalFormatting>
  <conditionalFormatting sqref="N31:R31">
    <cfRule type="expression" dxfId="124" priority="477">
      <formula>#REF!&gt;=40</formula>
    </cfRule>
  </conditionalFormatting>
  <conditionalFormatting sqref="N32:R32">
    <cfRule type="expression" dxfId="123" priority="478">
      <formula>#REF!&gt;=40</formula>
    </cfRule>
  </conditionalFormatting>
  <conditionalFormatting sqref="N33:R33">
    <cfRule type="expression" dxfId="122" priority="479">
      <formula>#REF!&gt;=40</formula>
    </cfRule>
  </conditionalFormatting>
  <conditionalFormatting sqref="S25:W25">
    <cfRule type="expression" dxfId="121" priority="480">
      <formula>#REF!&gt;=65</formula>
    </cfRule>
  </conditionalFormatting>
  <conditionalFormatting sqref="S26:W26">
    <cfRule type="expression" dxfId="120" priority="481">
      <formula>#REF!&gt;=65</formula>
    </cfRule>
  </conditionalFormatting>
  <conditionalFormatting sqref="S27:W27">
    <cfRule type="expression" dxfId="119" priority="482">
      <formula>#REF!&gt;=65</formula>
    </cfRule>
  </conditionalFormatting>
  <conditionalFormatting sqref="S30:W30">
    <cfRule type="expression" dxfId="118" priority="483">
      <formula>#REF!&gt;=65</formula>
    </cfRule>
  </conditionalFormatting>
  <conditionalFormatting sqref="S31:W31">
    <cfRule type="expression" dxfId="117" priority="484">
      <formula>#REF!&gt;=65</formula>
    </cfRule>
  </conditionalFormatting>
  <conditionalFormatting sqref="S32:W32">
    <cfRule type="expression" dxfId="116" priority="485">
      <formula>#REF!&gt;=65</formula>
    </cfRule>
  </conditionalFormatting>
  <conditionalFormatting sqref="S33:W33">
    <cfRule type="expression" dxfId="115" priority="486">
      <formula>#REF!&gt;=65</formula>
    </cfRule>
  </conditionalFormatting>
  <conditionalFormatting sqref="X33:AB33">
    <cfRule type="expression" dxfId="114" priority="487">
      <formula>#REF!&gt;=90</formula>
    </cfRule>
  </conditionalFormatting>
  <conditionalFormatting sqref="X32:AB32">
    <cfRule type="expression" dxfId="113" priority="488">
      <formula>#REF!&gt;=90</formula>
    </cfRule>
  </conditionalFormatting>
  <conditionalFormatting sqref="X31:AB31">
    <cfRule type="expression" dxfId="112" priority="489">
      <formula>#REF!&gt;=90</formula>
    </cfRule>
  </conditionalFormatting>
  <conditionalFormatting sqref="X30:AB30">
    <cfRule type="expression" dxfId="111" priority="490">
      <formula>#REF!&gt;=90</formula>
    </cfRule>
  </conditionalFormatting>
  <conditionalFormatting sqref="X27:AB27">
    <cfRule type="expression" dxfId="110" priority="491">
      <formula>#REF!&gt;=90</formula>
    </cfRule>
  </conditionalFormatting>
  <conditionalFormatting sqref="X26:AB26">
    <cfRule type="expression" dxfId="109" priority="492">
      <formula>#REF!&gt;=90</formula>
    </cfRule>
  </conditionalFormatting>
  <conditionalFormatting sqref="X25:AB25">
    <cfRule type="expression" dxfId="108" priority="493">
      <formula>#REF!&gt;=90</formula>
    </cfRule>
  </conditionalFormatting>
  <conditionalFormatting sqref="D18:H18">
    <cfRule type="expression" dxfId="107" priority="494">
      <formula>#REF!&gt;=1</formula>
    </cfRule>
  </conditionalFormatting>
  <conditionalFormatting sqref="D17:H17">
    <cfRule type="expression" dxfId="106" priority="495">
      <formula>#REF!&gt;=1</formula>
    </cfRule>
  </conditionalFormatting>
  <conditionalFormatting sqref="D16:H16">
    <cfRule type="expression" dxfId="105" priority="496">
      <formula>#REF!&gt;=1</formula>
    </cfRule>
  </conditionalFormatting>
  <conditionalFormatting sqref="D12:H12 D7:H9">
    <cfRule type="expression" dxfId="104" priority="497">
      <formula>#REF!&gt;=1</formula>
    </cfRule>
  </conditionalFormatting>
  <conditionalFormatting sqref="I16:M16">
    <cfRule type="expression" dxfId="103" priority="498">
      <formula>#REF!&gt;=15</formula>
    </cfRule>
  </conditionalFormatting>
  <conditionalFormatting sqref="I17:M17">
    <cfRule type="expression" dxfId="102" priority="499">
      <formula>#REF!&gt;=15</formula>
    </cfRule>
  </conditionalFormatting>
  <conditionalFormatting sqref="I18:M18">
    <cfRule type="expression" dxfId="101" priority="500">
      <formula>#REF!&gt;=15</formula>
    </cfRule>
  </conditionalFormatting>
  <conditionalFormatting sqref="X18:AB18">
    <cfRule type="expression" dxfId="100" priority="501">
      <formula>#REF!&gt;=90</formula>
    </cfRule>
  </conditionalFormatting>
  <conditionalFormatting sqref="X17:AB17">
    <cfRule type="expression" dxfId="99" priority="502">
      <formula>#REF!&gt;=90</formula>
    </cfRule>
  </conditionalFormatting>
  <conditionalFormatting sqref="X16:AB16">
    <cfRule type="expression" dxfId="98" priority="503">
      <formula>#REF!&gt;=90</formula>
    </cfRule>
  </conditionalFormatting>
  <conditionalFormatting sqref="I12:M12 I7:M9">
    <cfRule type="expression" dxfId="97" priority="504">
      <formula>#REF!&gt;15</formula>
    </cfRule>
  </conditionalFormatting>
  <conditionalFormatting sqref="N12:R12 N7:R9">
    <cfRule type="expression" dxfId="96" priority="505">
      <formula>#REF!&gt;40</formula>
    </cfRule>
  </conditionalFormatting>
  <conditionalFormatting sqref="S12:W12 S7:W9">
    <cfRule type="expression" dxfId="95" priority="506">
      <formula>#REF!&gt;65</formula>
    </cfRule>
  </conditionalFormatting>
  <conditionalFormatting sqref="X12:AB12 X7:AB9">
    <cfRule type="expression" dxfId="94" priority="507">
      <formula>#REF!&gt;90</formula>
    </cfRule>
  </conditionalFormatting>
  <conditionalFormatting sqref="D13:H13">
    <cfRule type="expression" dxfId="93" priority="508">
      <formula>#REF!&gt;=1</formula>
    </cfRule>
  </conditionalFormatting>
  <conditionalFormatting sqref="I13:M13">
    <cfRule type="expression" dxfId="92" priority="509">
      <formula>#REF!&gt;15</formula>
    </cfRule>
  </conditionalFormatting>
  <conditionalFormatting sqref="N13:R13">
    <cfRule type="expression" dxfId="91" priority="510">
      <formula>#REF!&gt;40</formula>
    </cfRule>
  </conditionalFormatting>
  <conditionalFormatting sqref="S13:W13">
    <cfRule type="expression" dxfId="90" priority="511">
      <formula>#REF!&gt;65</formula>
    </cfRule>
  </conditionalFormatting>
  <conditionalFormatting sqref="X13:AB13">
    <cfRule type="expression" dxfId="89" priority="512">
      <formula>#REF!&gt;90</formula>
    </cfRule>
  </conditionalFormatting>
  <conditionalFormatting sqref="N16:R16">
    <cfRule type="expression" dxfId="88" priority="513">
      <formula>#REF!&gt;40</formula>
    </cfRule>
  </conditionalFormatting>
  <conditionalFormatting sqref="N17:R17">
    <cfRule type="expression" dxfId="87" priority="514">
      <formula>#REF!&gt;40</formula>
    </cfRule>
  </conditionalFormatting>
  <conditionalFormatting sqref="N18:R18">
    <cfRule type="expression" dxfId="86" priority="515">
      <formula>#REF!&gt;40</formula>
    </cfRule>
  </conditionalFormatting>
  <conditionalFormatting sqref="S16:W16">
    <cfRule type="expression" dxfId="85" priority="516">
      <formula>#REF!&gt;65</formula>
    </cfRule>
  </conditionalFormatting>
  <conditionalFormatting sqref="S17:W17">
    <cfRule type="expression" dxfId="84" priority="517">
      <formula>#REF!&gt;65</formula>
    </cfRule>
  </conditionalFormatting>
  <conditionalFormatting sqref="S18:W18">
    <cfRule type="expression" dxfId="83" priority="518">
      <formula>#REF!&gt;65</formula>
    </cfRule>
  </conditionalFormatting>
  <conditionalFormatting sqref="D15:H15">
    <cfRule type="expression" dxfId="82" priority="74">
      <formula>#REF!&gt;=1</formula>
    </cfRule>
  </conditionalFormatting>
  <conditionalFormatting sqref="I15:M15">
    <cfRule type="expression" dxfId="81" priority="75">
      <formula>#REF!&gt;15</formula>
    </cfRule>
  </conditionalFormatting>
  <conditionalFormatting sqref="N15:R15">
    <cfRule type="expression" dxfId="80" priority="76">
      <formula>#REF!&gt;40</formula>
    </cfRule>
  </conditionalFormatting>
  <conditionalFormatting sqref="S15:W15">
    <cfRule type="expression" dxfId="79" priority="77">
      <formula>#REF!&gt;65</formula>
    </cfRule>
  </conditionalFormatting>
  <conditionalFormatting sqref="X15:AB15">
    <cfRule type="expression" dxfId="78" priority="78">
      <formula>#REF!&gt;90</formula>
    </cfRule>
  </conditionalFormatting>
  <conditionalFormatting sqref="D11:H11">
    <cfRule type="expression" dxfId="77" priority="79">
      <formula>#REF!&gt;=1</formula>
    </cfRule>
  </conditionalFormatting>
  <conditionalFormatting sqref="I11:M11">
    <cfRule type="expression" dxfId="76" priority="80">
      <formula>#REF!&gt;15</formula>
    </cfRule>
  </conditionalFormatting>
  <conditionalFormatting sqref="N11:R11">
    <cfRule type="expression" dxfId="75" priority="81">
      <formula>#REF!&gt;40</formula>
    </cfRule>
  </conditionalFormatting>
  <conditionalFormatting sqref="S11:W11">
    <cfRule type="expression" dxfId="74" priority="82">
      <formula>#REF!&gt;65</formula>
    </cfRule>
  </conditionalFormatting>
  <conditionalFormatting sqref="X11:AB11">
    <cfRule type="expression" dxfId="73" priority="83">
      <formula>#REF!&gt;90</formula>
    </cfRule>
  </conditionalFormatting>
  <conditionalFormatting sqref="D29:H29">
    <cfRule type="expression" dxfId="72" priority="1">
      <formula>#REF!&gt;=1</formula>
    </cfRule>
  </conditionalFormatting>
  <conditionalFormatting sqref="I29:M29">
    <cfRule type="expression" dxfId="71" priority="2">
      <formula>#REF!&gt;15</formula>
    </cfRule>
  </conditionalFormatting>
  <conditionalFormatting sqref="N29:R29">
    <cfRule type="expression" dxfId="70" priority="3">
      <formula>#REF!&gt;40</formula>
    </cfRule>
  </conditionalFormatting>
  <conditionalFormatting sqref="S29:W29">
    <cfRule type="expression" dxfId="69" priority="4">
      <formula>#REF!&gt;65</formula>
    </cfRule>
  </conditionalFormatting>
  <conditionalFormatting sqref="X29:AB29">
    <cfRule type="expression" dxfId="68" priority="5">
      <formula>#REF!&gt;90</formula>
    </cfRule>
  </conditionalFormatting>
  <conditionalFormatting sqref="G19:G20">
    <cfRule type="expression" dxfId="67" priority="53" stopIfTrue="1">
      <formula>#REF!&gt;=5</formula>
    </cfRule>
  </conditionalFormatting>
  <conditionalFormatting sqref="H19:H20">
    <cfRule type="expression" dxfId="66" priority="54" stopIfTrue="1">
      <formula>#REF!&gt;=10</formula>
    </cfRule>
  </conditionalFormatting>
  <conditionalFormatting sqref="I19:I20">
    <cfRule type="expression" dxfId="65" priority="55" stopIfTrue="1">
      <formula>#REF!&gt;=15</formula>
    </cfRule>
  </conditionalFormatting>
  <conditionalFormatting sqref="J19:J20">
    <cfRule type="expression" dxfId="64" priority="56" stopIfTrue="1">
      <formula>#REF!&gt;=20</formula>
    </cfRule>
  </conditionalFormatting>
  <conditionalFormatting sqref="K19:K20">
    <cfRule type="expression" dxfId="63" priority="57" stopIfTrue="1">
      <formula>#REF!&gt;=25</formula>
    </cfRule>
  </conditionalFormatting>
  <conditionalFormatting sqref="L19:L20">
    <cfRule type="expression" dxfId="62" priority="58" stopIfTrue="1">
      <formula>#REF!&gt;=30</formula>
    </cfRule>
  </conditionalFormatting>
  <conditionalFormatting sqref="M19:M20">
    <cfRule type="expression" dxfId="61" priority="59" stopIfTrue="1">
      <formula>#REF!&gt;=35</formula>
    </cfRule>
  </conditionalFormatting>
  <conditionalFormatting sqref="N19:N20">
    <cfRule type="expression" dxfId="60" priority="60" stopIfTrue="1">
      <formula>#REF!&gt;=40</formula>
    </cfRule>
  </conditionalFormatting>
  <conditionalFormatting sqref="O19:O20">
    <cfRule type="expression" dxfId="59" priority="61" stopIfTrue="1">
      <formula>#REF!&gt;=45</formula>
    </cfRule>
  </conditionalFormatting>
  <conditionalFormatting sqref="P19:P20">
    <cfRule type="expression" dxfId="58" priority="62" stopIfTrue="1">
      <formula>#REF!&gt;=50</formula>
    </cfRule>
  </conditionalFormatting>
  <conditionalFormatting sqref="Q19:Q20">
    <cfRule type="expression" dxfId="57" priority="63" stopIfTrue="1">
      <formula>#REF!&gt;=55</formula>
    </cfRule>
  </conditionalFormatting>
  <conditionalFormatting sqref="R19:R20">
    <cfRule type="expression" dxfId="56" priority="64" stopIfTrue="1">
      <formula>#REF!&gt;=60</formula>
    </cfRule>
  </conditionalFormatting>
  <conditionalFormatting sqref="S19:S20">
    <cfRule type="expression" dxfId="55" priority="65" stopIfTrue="1">
      <formula>#REF!&gt;=65</formula>
    </cfRule>
  </conditionalFormatting>
  <conditionalFormatting sqref="T19:T20">
    <cfRule type="expression" dxfId="54" priority="66" stopIfTrue="1">
      <formula>#REF!&gt;=70</formula>
    </cfRule>
  </conditionalFormatting>
  <conditionalFormatting sqref="U19:U20">
    <cfRule type="expression" dxfId="53" priority="67" stopIfTrue="1">
      <formula>#REF!&gt;=75</formula>
    </cfRule>
  </conditionalFormatting>
  <conditionalFormatting sqref="V19:V20">
    <cfRule type="expression" dxfId="52" priority="68" stopIfTrue="1">
      <formula>#REF!&gt;=80</formula>
    </cfRule>
  </conditionalFormatting>
  <conditionalFormatting sqref="W19:W20">
    <cfRule type="expression" dxfId="51" priority="69" stopIfTrue="1">
      <formula>#REF!&gt;=85</formula>
    </cfRule>
  </conditionalFormatting>
  <conditionalFormatting sqref="X19:X20">
    <cfRule type="expression" dxfId="50" priority="70" stopIfTrue="1">
      <formula>#REF!&gt;=90</formula>
    </cfRule>
  </conditionalFormatting>
  <conditionalFormatting sqref="Y19:Y20">
    <cfRule type="expression" dxfId="49" priority="71" stopIfTrue="1">
      <formula>#REF!&gt;=95</formula>
    </cfRule>
  </conditionalFormatting>
  <conditionalFormatting sqref="Z19:AB20">
    <cfRule type="expression" dxfId="48" priority="72" stopIfTrue="1">
      <formula>#REF!&gt;=100</formula>
    </cfRule>
  </conditionalFormatting>
  <conditionalFormatting sqref="D19:F20">
    <cfRule type="expression" dxfId="47" priority="73" stopIfTrue="1">
      <formula>#REF!&gt;=1</formula>
    </cfRule>
  </conditionalFormatting>
  <conditionalFormatting sqref="D24:H24">
    <cfRule type="expression" dxfId="46" priority="48">
      <formula>#REF!&gt;=1</formula>
    </cfRule>
  </conditionalFormatting>
  <conditionalFormatting sqref="I24:M24">
    <cfRule type="expression" dxfId="45" priority="49">
      <formula>#REF!&gt;15</formula>
    </cfRule>
  </conditionalFormatting>
  <conditionalFormatting sqref="N24:R24">
    <cfRule type="expression" dxfId="44" priority="50">
      <formula>#REF!&gt;40</formula>
    </cfRule>
  </conditionalFormatting>
  <conditionalFormatting sqref="S24:W24">
    <cfRule type="expression" dxfId="43" priority="51">
      <formula>#REF!&gt;65</formula>
    </cfRule>
  </conditionalFormatting>
  <conditionalFormatting sqref="X24:AB24">
    <cfRule type="expression" dxfId="42" priority="52">
      <formula>#REF!&gt;90</formula>
    </cfRule>
  </conditionalFormatting>
  <conditionalFormatting sqref="G28">
    <cfRule type="expression" dxfId="41" priority="27" stopIfTrue="1">
      <formula>#REF!&gt;=5</formula>
    </cfRule>
  </conditionalFormatting>
  <conditionalFormatting sqref="H28">
    <cfRule type="expression" dxfId="40" priority="28" stopIfTrue="1">
      <formula>#REF!&gt;=10</formula>
    </cfRule>
  </conditionalFormatting>
  <conditionalFormatting sqref="I28">
    <cfRule type="expression" dxfId="39" priority="29" stopIfTrue="1">
      <formula>#REF!&gt;=15</formula>
    </cfRule>
  </conditionalFormatting>
  <conditionalFormatting sqref="J28">
    <cfRule type="expression" dxfId="38" priority="30" stopIfTrue="1">
      <formula>#REF!&gt;=20</formula>
    </cfRule>
  </conditionalFormatting>
  <conditionalFormatting sqref="K28">
    <cfRule type="expression" dxfId="37" priority="31" stopIfTrue="1">
      <formula>#REF!&gt;=25</formula>
    </cfRule>
  </conditionalFormatting>
  <conditionalFormatting sqref="L28">
    <cfRule type="expression" dxfId="36" priority="32" stopIfTrue="1">
      <formula>#REF!&gt;=30</formula>
    </cfRule>
  </conditionalFormatting>
  <conditionalFormatting sqref="M28">
    <cfRule type="expression" dxfId="35" priority="33" stopIfTrue="1">
      <formula>#REF!&gt;=35</formula>
    </cfRule>
  </conditionalFormatting>
  <conditionalFormatting sqref="N28">
    <cfRule type="expression" dxfId="34" priority="34" stopIfTrue="1">
      <formula>#REF!&gt;=40</formula>
    </cfRule>
  </conditionalFormatting>
  <conditionalFormatting sqref="O28">
    <cfRule type="expression" dxfId="33" priority="35" stopIfTrue="1">
      <formula>#REF!&gt;=45</formula>
    </cfRule>
  </conditionalFormatting>
  <conditionalFormatting sqref="P28">
    <cfRule type="expression" dxfId="32" priority="36" stopIfTrue="1">
      <formula>#REF!&gt;=50</formula>
    </cfRule>
  </conditionalFormatting>
  <conditionalFormatting sqref="Q28">
    <cfRule type="expression" dxfId="31" priority="37" stopIfTrue="1">
      <formula>#REF!&gt;=55</formula>
    </cfRule>
  </conditionalFormatting>
  <conditionalFormatting sqref="R28">
    <cfRule type="expression" dxfId="30" priority="38" stopIfTrue="1">
      <formula>#REF!&gt;=60</formula>
    </cfRule>
  </conditionalFormatting>
  <conditionalFormatting sqref="S28">
    <cfRule type="expression" dxfId="29" priority="39" stopIfTrue="1">
      <formula>#REF!&gt;=65</formula>
    </cfRule>
  </conditionalFormatting>
  <conditionalFormatting sqref="T28">
    <cfRule type="expression" dxfId="28" priority="40" stopIfTrue="1">
      <formula>#REF!&gt;=70</formula>
    </cfRule>
  </conditionalFormatting>
  <conditionalFormatting sqref="U28">
    <cfRule type="expression" dxfId="27" priority="41" stopIfTrue="1">
      <formula>#REF!&gt;=75</formula>
    </cfRule>
  </conditionalFormatting>
  <conditionalFormatting sqref="V28">
    <cfRule type="expression" dxfId="26" priority="42" stopIfTrue="1">
      <formula>#REF!&gt;=80</formula>
    </cfRule>
  </conditionalFormatting>
  <conditionalFormatting sqref="W28">
    <cfRule type="expression" dxfId="25" priority="43" stopIfTrue="1">
      <formula>#REF!&gt;=85</formula>
    </cfRule>
  </conditionalFormatting>
  <conditionalFormatting sqref="X28">
    <cfRule type="expression" dxfId="24" priority="44" stopIfTrue="1">
      <formula>#REF!&gt;=90</formula>
    </cfRule>
  </conditionalFormatting>
  <conditionalFormatting sqref="Y28">
    <cfRule type="expression" dxfId="23" priority="45" stopIfTrue="1">
      <formula>#REF!&gt;=95</formula>
    </cfRule>
  </conditionalFormatting>
  <conditionalFormatting sqref="Z28:AB28">
    <cfRule type="expression" dxfId="22" priority="46" stopIfTrue="1">
      <formula>#REF!&gt;=100</formula>
    </cfRule>
  </conditionalFormatting>
  <conditionalFormatting sqref="D28:F28">
    <cfRule type="expression" dxfId="21" priority="47" stopIfTrue="1">
      <formula>#REF!&gt;=1</formula>
    </cfRule>
  </conditionalFormatting>
  <conditionalFormatting sqref="G34">
    <cfRule type="expression" dxfId="20" priority="6" stopIfTrue="1">
      <formula>#REF!&gt;=5</formula>
    </cfRule>
  </conditionalFormatting>
  <conditionalFormatting sqref="H34">
    <cfRule type="expression" dxfId="19" priority="7" stopIfTrue="1">
      <formula>#REF!&gt;=10</formula>
    </cfRule>
  </conditionalFormatting>
  <conditionalFormatting sqref="I34">
    <cfRule type="expression" dxfId="18" priority="8" stopIfTrue="1">
      <formula>#REF!&gt;=15</formula>
    </cfRule>
  </conditionalFormatting>
  <conditionalFormatting sqref="J34">
    <cfRule type="expression" dxfId="17" priority="9" stopIfTrue="1">
      <formula>#REF!&gt;=20</formula>
    </cfRule>
  </conditionalFormatting>
  <conditionalFormatting sqref="K34">
    <cfRule type="expression" dxfId="16" priority="10" stopIfTrue="1">
      <formula>#REF!&gt;=25</formula>
    </cfRule>
  </conditionalFormatting>
  <conditionalFormatting sqref="L34">
    <cfRule type="expression" dxfId="15" priority="11" stopIfTrue="1">
      <formula>#REF!&gt;=30</formula>
    </cfRule>
  </conditionalFormatting>
  <conditionalFormatting sqref="M34">
    <cfRule type="expression" dxfId="14" priority="12" stopIfTrue="1">
      <formula>#REF!&gt;=35</formula>
    </cfRule>
  </conditionalFormatting>
  <conditionalFormatting sqref="N34">
    <cfRule type="expression" dxfId="13" priority="13" stopIfTrue="1">
      <formula>#REF!&gt;=40</formula>
    </cfRule>
  </conditionalFormatting>
  <conditionalFormatting sqref="O34">
    <cfRule type="expression" dxfId="12" priority="14" stopIfTrue="1">
      <formula>#REF!&gt;=45</formula>
    </cfRule>
  </conditionalFormatting>
  <conditionalFormatting sqref="P34">
    <cfRule type="expression" dxfId="11" priority="15" stopIfTrue="1">
      <formula>#REF!&gt;=50</formula>
    </cfRule>
  </conditionalFormatting>
  <conditionalFormatting sqref="Q34">
    <cfRule type="expression" dxfId="10" priority="16" stopIfTrue="1">
      <formula>#REF!&gt;=55</formula>
    </cfRule>
  </conditionalFormatting>
  <conditionalFormatting sqref="R34">
    <cfRule type="expression" dxfId="9" priority="17" stopIfTrue="1">
      <formula>#REF!&gt;=60</formula>
    </cfRule>
  </conditionalFormatting>
  <conditionalFormatting sqref="S34">
    <cfRule type="expression" dxfId="8" priority="18" stopIfTrue="1">
      <formula>#REF!&gt;=65</formula>
    </cfRule>
  </conditionalFormatting>
  <conditionalFormatting sqref="T34">
    <cfRule type="expression" dxfId="7" priority="19" stopIfTrue="1">
      <formula>#REF!&gt;=70</formula>
    </cfRule>
  </conditionalFormatting>
  <conditionalFormatting sqref="U34">
    <cfRule type="expression" dxfId="6" priority="20" stopIfTrue="1">
      <formula>#REF!&gt;=75</formula>
    </cfRule>
  </conditionalFormatting>
  <conditionalFormatting sqref="V34">
    <cfRule type="expression" dxfId="5" priority="21" stopIfTrue="1">
      <formula>#REF!&gt;=80</formula>
    </cfRule>
  </conditionalFormatting>
  <conditionalFormatting sqref="W34">
    <cfRule type="expression" dxfId="4" priority="22" stopIfTrue="1">
      <formula>#REF!&gt;=85</formula>
    </cfRule>
  </conditionalFormatting>
  <conditionalFormatting sqref="X34">
    <cfRule type="expression" dxfId="3" priority="23" stopIfTrue="1">
      <formula>#REF!&gt;=90</formula>
    </cfRule>
  </conditionalFormatting>
  <conditionalFormatting sqref="Y34">
    <cfRule type="expression" dxfId="2" priority="24" stopIfTrue="1">
      <formula>#REF!&gt;=95</formula>
    </cfRule>
  </conditionalFormatting>
  <conditionalFormatting sqref="Z34:AB34">
    <cfRule type="expression" dxfId="1" priority="25" stopIfTrue="1">
      <formula>#REF!&gt;=100</formula>
    </cfRule>
  </conditionalFormatting>
  <conditionalFormatting sqref="D34:F34">
    <cfRule type="expression" dxfId="0" priority="26" stopIfTrue="1">
      <formula>#REF!&gt;=1</formula>
    </cfRule>
  </conditionalFormatting>
  <pageMargins left="0.75" right="0.75" top="1" bottom="1" header="0.5" footer="0.5"/>
  <pageSetup paperSize="9" scale="8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B1:O74"/>
  <sheetViews>
    <sheetView showGridLines="0" showRowColHeaders="0" zoomScaleNormal="100" workbookViewId="0">
      <selection activeCell="S11" sqref="S11"/>
    </sheetView>
  </sheetViews>
  <sheetFormatPr defaultRowHeight="12.75"/>
  <cols>
    <col min="1" max="1" width="2.85546875" style="1" customWidth="1"/>
    <col min="2" max="2" width="14.5703125" style="1" customWidth="1"/>
    <col min="3" max="3" width="4.28515625" style="3" customWidth="1"/>
    <col min="4" max="4" width="14.5703125" style="1" customWidth="1"/>
    <col min="5" max="5" width="4.28515625" style="3" customWidth="1"/>
    <col min="6" max="6" width="14.5703125" style="1" customWidth="1"/>
    <col min="7" max="7" width="4.28515625" style="3" customWidth="1"/>
    <col min="8" max="8" width="14.5703125" style="1" customWidth="1"/>
    <col min="9" max="9" width="4.28515625" style="3" customWidth="1"/>
    <col min="10" max="10" width="14.5703125" style="1" customWidth="1"/>
    <col min="11" max="11" width="4.28515625" style="3" customWidth="1"/>
    <col min="12" max="16384" width="9.140625" style="1"/>
  </cols>
  <sheetData>
    <row r="1" spans="2:11" ht="7.5" customHeight="1"/>
    <row r="2" spans="2:11" s="22" customFormat="1" ht="25.5">
      <c r="B2" s="195" t="s">
        <v>184</v>
      </c>
      <c r="C2" s="23"/>
      <c r="D2" s="23"/>
      <c r="E2" s="23"/>
      <c r="F2" s="23"/>
      <c r="G2" s="24"/>
      <c r="H2" s="24"/>
      <c r="I2" s="24"/>
      <c r="J2" s="24"/>
      <c r="K2" s="24"/>
    </row>
    <row r="3" spans="2:11" s="21" customFormat="1" ht="7.5" customHeight="1">
      <c r="B3" s="29"/>
      <c r="C3" s="30"/>
      <c r="D3" s="30"/>
      <c r="E3" s="30"/>
      <c r="F3" s="30"/>
      <c r="G3" s="31"/>
      <c r="H3" s="31"/>
      <c r="I3" s="31"/>
      <c r="J3" s="31"/>
      <c r="K3" s="31"/>
    </row>
    <row r="4" spans="2:11" s="16" customFormat="1">
      <c r="B4" s="19" t="s">
        <v>18</v>
      </c>
      <c r="C4" s="20"/>
      <c r="D4" s="20"/>
      <c r="E4" s="20"/>
      <c r="F4" s="20"/>
      <c r="G4" s="20"/>
      <c r="H4" s="20"/>
      <c r="I4" s="20"/>
      <c r="J4" s="20"/>
      <c r="K4" s="20"/>
    </row>
    <row r="5" spans="2:11" ht="7.5" customHeight="1">
      <c r="C5" s="1"/>
      <c r="E5" s="1"/>
      <c r="G5" s="1"/>
      <c r="I5" s="1"/>
      <c r="K5" s="1"/>
    </row>
    <row r="6" spans="2:11" s="28" customFormat="1" ht="6.75" customHeight="1">
      <c r="B6" s="262" t="s">
        <v>250</v>
      </c>
      <c r="C6" s="265" t="str">
        <f>Input!$D$20</f>
        <v>n/a</v>
      </c>
      <c r="D6" s="25" t="s">
        <v>25</v>
      </c>
      <c r="E6" s="265" t="str">
        <f>Input!$D$21</f>
        <v>n/a</v>
      </c>
      <c r="F6" s="25" t="s">
        <v>26</v>
      </c>
      <c r="G6" s="265" t="str">
        <f>Input!$D$22</f>
        <v>n/a</v>
      </c>
      <c r="H6" s="25" t="s">
        <v>27</v>
      </c>
      <c r="I6" s="265" t="str">
        <f>Input!$D$23</f>
        <v>n/a</v>
      </c>
      <c r="J6" s="25" t="s">
        <v>191</v>
      </c>
      <c r="K6" s="265" t="str">
        <f>Input!$D$24</f>
        <v>n/a</v>
      </c>
    </row>
    <row r="7" spans="2:11" s="28" customFormat="1" ht="6.75" customHeight="1">
      <c r="B7" s="263"/>
      <c r="C7" s="266"/>
      <c r="D7" s="27" t="s">
        <v>28</v>
      </c>
      <c r="E7" s="266"/>
      <c r="F7" s="27" t="s">
        <v>2</v>
      </c>
      <c r="G7" s="266"/>
      <c r="H7" s="27" t="s">
        <v>0</v>
      </c>
      <c r="I7" s="266"/>
      <c r="J7" s="27" t="s">
        <v>1</v>
      </c>
      <c r="K7" s="266"/>
    </row>
    <row r="8" spans="2:11" s="4" customFormat="1" ht="43.5" customHeight="1">
      <c r="B8" s="267" t="s">
        <v>204</v>
      </c>
      <c r="C8" s="267"/>
      <c r="D8" s="267" t="s">
        <v>203</v>
      </c>
      <c r="E8" s="267"/>
      <c r="F8" s="267" t="s">
        <v>192</v>
      </c>
      <c r="G8" s="267"/>
      <c r="H8" s="267" t="s">
        <v>190</v>
      </c>
      <c r="I8" s="267"/>
      <c r="J8" s="267" t="s">
        <v>189</v>
      </c>
      <c r="K8" s="267"/>
    </row>
    <row r="9" spans="2:11" s="28" customFormat="1" ht="6.75" customHeight="1">
      <c r="B9" s="262" t="s">
        <v>249</v>
      </c>
      <c r="C9" s="265" t="str">
        <f>Input!$D$25</f>
        <v>n/a</v>
      </c>
      <c r="D9" s="262" t="s">
        <v>132</v>
      </c>
      <c r="E9" s="265" t="str">
        <f>Input!$D$26</f>
        <v>n/a</v>
      </c>
      <c r="F9" s="262" t="s">
        <v>131</v>
      </c>
      <c r="G9" s="265" t="str">
        <f>Input!$D$27</f>
        <v>n/a</v>
      </c>
      <c r="H9" s="262" t="s">
        <v>80</v>
      </c>
      <c r="I9" s="265" t="str">
        <f>Input!$D$28</f>
        <v>n/a</v>
      </c>
      <c r="J9" s="262" t="s">
        <v>159</v>
      </c>
      <c r="K9" s="265" t="str">
        <f>Input!$D$29</f>
        <v>n/a</v>
      </c>
    </row>
    <row r="10" spans="2:11" s="28" customFormat="1" ht="6.75" customHeight="1">
      <c r="B10" s="263"/>
      <c r="C10" s="266"/>
      <c r="D10" s="263"/>
      <c r="E10" s="266"/>
      <c r="F10" s="263"/>
      <c r="G10" s="266"/>
      <c r="H10" s="263"/>
      <c r="I10" s="266"/>
      <c r="J10" s="263"/>
      <c r="K10" s="266"/>
    </row>
    <row r="11" spans="2:11" s="4" customFormat="1" ht="43.5" customHeight="1">
      <c r="B11" s="267" t="s">
        <v>188</v>
      </c>
      <c r="C11" s="267"/>
      <c r="D11" s="267" t="s">
        <v>194</v>
      </c>
      <c r="E11" s="267"/>
      <c r="F11" s="267" t="s">
        <v>207</v>
      </c>
      <c r="G11" s="267"/>
      <c r="H11" s="267" t="s">
        <v>195</v>
      </c>
      <c r="I11" s="267"/>
      <c r="J11" s="267" t="s">
        <v>196</v>
      </c>
      <c r="K11" s="267"/>
    </row>
    <row r="12" spans="2:11" s="28" customFormat="1" ht="6.75" customHeight="1">
      <c r="B12" s="25" t="s">
        <v>81</v>
      </c>
      <c r="C12" s="265" t="str">
        <f>Input!$D$30</f>
        <v>n/a</v>
      </c>
      <c r="D12" s="262" t="s">
        <v>248</v>
      </c>
      <c r="E12" s="265" t="str">
        <f>Input!$D$31</f>
        <v>n/a</v>
      </c>
      <c r="F12" s="25" t="s">
        <v>29</v>
      </c>
      <c r="G12" s="265" t="str">
        <f>Input!$D$32</f>
        <v>n/a</v>
      </c>
      <c r="H12" s="25" t="s">
        <v>83</v>
      </c>
      <c r="I12" s="265" t="str">
        <f>Input!$D$33</f>
        <v>n/a</v>
      </c>
      <c r="J12" s="25" t="s">
        <v>84</v>
      </c>
      <c r="K12" s="265" t="str">
        <f>Input!$D$34</f>
        <v>n/a</v>
      </c>
    </row>
    <row r="13" spans="2:11" s="28" customFormat="1" ht="6.75" customHeight="1">
      <c r="B13" s="27" t="s">
        <v>3</v>
      </c>
      <c r="C13" s="266"/>
      <c r="D13" s="263"/>
      <c r="E13" s="266"/>
      <c r="F13" s="27" t="s">
        <v>4</v>
      </c>
      <c r="G13" s="266"/>
      <c r="H13" s="27" t="s">
        <v>5</v>
      </c>
      <c r="I13" s="266"/>
      <c r="J13" s="27" t="s">
        <v>9</v>
      </c>
      <c r="K13" s="266"/>
    </row>
    <row r="14" spans="2:11" s="4" customFormat="1" ht="43.5" customHeight="1">
      <c r="B14" s="267" t="s">
        <v>197</v>
      </c>
      <c r="C14" s="267"/>
      <c r="D14" s="267" t="s">
        <v>31</v>
      </c>
      <c r="E14" s="267"/>
      <c r="F14" s="267" t="s">
        <v>209</v>
      </c>
      <c r="G14" s="267"/>
      <c r="H14" s="267" t="s">
        <v>208</v>
      </c>
      <c r="I14" s="267"/>
      <c r="J14" s="267" t="s">
        <v>198</v>
      </c>
      <c r="K14" s="267"/>
    </row>
    <row r="15" spans="2:11" s="28" customFormat="1" ht="6.75" customHeight="1">
      <c r="B15" s="25" t="s">
        <v>85</v>
      </c>
      <c r="C15" s="265" t="str">
        <f>Input!$D$35</f>
        <v>n/a</v>
      </c>
      <c r="D15" s="25" t="s">
        <v>86</v>
      </c>
      <c r="E15" s="265" t="str">
        <f>Input!$D$36</f>
        <v>n/a</v>
      </c>
      <c r="F15" s="25" t="s">
        <v>87</v>
      </c>
      <c r="G15" s="265" t="str">
        <f>Input!$D$37</f>
        <v>n/a</v>
      </c>
      <c r="H15" s="25" t="s">
        <v>88</v>
      </c>
      <c r="I15" s="265" t="str">
        <f>Input!$D$38</f>
        <v>n/a</v>
      </c>
      <c r="J15" s="262" t="s">
        <v>30</v>
      </c>
      <c r="K15" s="265" t="str">
        <f>Input!$D$39</f>
        <v>n/a</v>
      </c>
    </row>
    <row r="16" spans="2:11" s="28" customFormat="1" ht="6.75" customHeight="1">
      <c r="B16" s="27" t="s">
        <v>24</v>
      </c>
      <c r="C16" s="266"/>
      <c r="D16" s="27" t="s">
        <v>6</v>
      </c>
      <c r="E16" s="266"/>
      <c r="F16" s="27" t="s">
        <v>8</v>
      </c>
      <c r="G16" s="266"/>
      <c r="H16" s="27" t="s">
        <v>7</v>
      </c>
      <c r="I16" s="266"/>
      <c r="J16" s="263"/>
      <c r="K16" s="266"/>
    </row>
    <row r="17" spans="2:15" s="4" customFormat="1" ht="43.5" customHeight="1">
      <c r="B17" s="267" t="s">
        <v>199</v>
      </c>
      <c r="C17" s="267"/>
      <c r="D17" s="267" t="s">
        <v>200</v>
      </c>
      <c r="E17" s="267"/>
      <c r="F17" s="267" t="s">
        <v>201</v>
      </c>
      <c r="G17" s="267"/>
      <c r="H17" s="267" t="s">
        <v>32</v>
      </c>
      <c r="I17" s="267"/>
      <c r="J17" s="267" t="s">
        <v>202</v>
      </c>
      <c r="K17" s="267"/>
    </row>
    <row r="19" spans="2:15" ht="15">
      <c r="B19" s="268" t="s">
        <v>111</v>
      </c>
      <c r="C19" s="268"/>
      <c r="D19" s="268"/>
      <c r="E19" s="15">
        <f>Input!C42</f>
        <v>0</v>
      </c>
      <c r="F19" s="13" t="s">
        <v>107</v>
      </c>
      <c r="G19" s="12"/>
      <c r="H19" s="11"/>
      <c r="I19" s="12"/>
    </row>
    <row r="20" spans="2:15" ht="15">
      <c r="B20" s="268" t="s">
        <v>108</v>
      </c>
      <c r="C20" s="268"/>
      <c r="D20" s="268"/>
      <c r="E20" s="15">
        <f>Input!D41</f>
        <v>0</v>
      </c>
      <c r="F20" s="14" t="s">
        <v>109</v>
      </c>
      <c r="G20" s="15">
        <f>Input!D42</f>
        <v>0</v>
      </c>
      <c r="H20" s="13" t="s">
        <v>110</v>
      </c>
      <c r="I20" s="269" t="str">
        <f>Input!D43</f>
        <v>0%</v>
      </c>
      <c r="J20" s="269"/>
    </row>
    <row r="22" spans="2:15" s="16" customFormat="1">
      <c r="B22" s="19" t="s">
        <v>19</v>
      </c>
      <c r="C22" s="20"/>
      <c r="D22" s="20"/>
      <c r="E22" s="20"/>
      <c r="F22" s="20"/>
      <c r="G22" s="20"/>
      <c r="H22" s="20"/>
      <c r="I22" s="20"/>
      <c r="J22" s="20"/>
      <c r="K22" s="20"/>
    </row>
    <row r="23" spans="2:15" ht="7.5" customHeight="1">
      <c r="C23" s="1"/>
      <c r="E23" s="1"/>
      <c r="G23" s="1"/>
      <c r="I23" s="1"/>
      <c r="K23" s="1"/>
    </row>
    <row r="24" spans="2:15" s="26" customFormat="1" ht="6.75" customHeight="1">
      <c r="B24" s="262" t="s">
        <v>250</v>
      </c>
      <c r="C24" s="265" t="str">
        <f>Input!$F$20</f>
        <v>n/a</v>
      </c>
      <c r="D24" s="25" t="s">
        <v>25</v>
      </c>
      <c r="E24" s="265" t="str">
        <f>Input!$F$21</f>
        <v>n/a</v>
      </c>
      <c r="F24" s="25" t="s">
        <v>26</v>
      </c>
      <c r="G24" s="265" t="str">
        <f>Input!$F$22</f>
        <v>n/a</v>
      </c>
      <c r="H24" s="25" t="s">
        <v>27</v>
      </c>
      <c r="I24" s="265" t="str">
        <f>Input!$F$23</f>
        <v>n/a</v>
      </c>
      <c r="J24" s="25" t="s">
        <v>191</v>
      </c>
      <c r="K24" s="265" t="str">
        <f>Input!$F$24</f>
        <v>n/a</v>
      </c>
    </row>
    <row r="25" spans="2:15" s="26" customFormat="1" ht="6.75" customHeight="1">
      <c r="B25" s="263"/>
      <c r="C25" s="266"/>
      <c r="D25" s="27" t="s">
        <v>28</v>
      </c>
      <c r="E25" s="266"/>
      <c r="F25" s="27" t="s">
        <v>2</v>
      </c>
      <c r="G25" s="266"/>
      <c r="H25" s="27" t="s">
        <v>0</v>
      </c>
      <c r="I25" s="266"/>
      <c r="J25" s="27" t="s">
        <v>1</v>
      </c>
      <c r="K25" s="266"/>
    </row>
    <row r="26" spans="2:15" ht="43.5" customHeight="1">
      <c r="B26" s="267" t="s">
        <v>204</v>
      </c>
      <c r="C26" s="267"/>
      <c r="D26" s="267" t="s">
        <v>203</v>
      </c>
      <c r="E26" s="267"/>
      <c r="F26" s="267" t="s">
        <v>192</v>
      </c>
      <c r="G26" s="267"/>
      <c r="H26" s="267" t="s">
        <v>190</v>
      </c>
      <c r="I26" s="267"/>
      <c r="J26" s="267" t="s">
        <v>189</v>
      </c>
      <c r="K26" s="267"/>
    </row>
    <row r="27" spans="2:15" s="26" customFormat="1" ht="6.75" customHeight="1">
      <c r="B27" s="262" t="s">
        <v>249</v>
      </c>
      <c r="C27" s="265" t="str">
        <f>Input!$F$25</f>
        <v>n/a</v>
      </c>
      <c r="D27" s="262" t="s">
        <v>132</v>
      </c>
      <c r="E27" s="265" t="str">
        <f>Input!$F$26</f>
        <v>n/a</v>
      </c>
      <c r="F27" s="262" t="s">
        <v>131</v>
      </c>
      <c r="G27" s="265" t="str">
        <f>Input!$F$27</f>
        <v>n/a</v>
      </c>
      <c r="H27" s="262" t="s">
        <v>80</v>
      </c>
      <c r="I27" s="265" t="str">
        <f>Input!$F$28</f>
        <v>n/a</v>
      </c>
      <c r="J27" s="262" t="s">
        <v>159</v>
      </c>
      <c r="K27" s="265" t="str">
        <f>Input!$F$29</f>
        <v>n/a</v>
      </c>
    </row>
    <row r="28" spans="2:15" s="26" customFormat="1" ht="6.75" customHeight="1">
      <c r="B28" s="263"/>
      <c r="C28" s="266"/>
      <c r="D28" s="263"/>
      <c r="E28" s="266"/>
      <c r="F28" s="263"/>
      <c r="G28" s="266"/>
      <c r="H28" s="263"/>
      <c r="I28" s="266"/>
      <c r="J28" s="263"/>
      <c r="K28" s="266"/>
    </row>
    <row r="29" spans="2:15" ht="43.5" customHeight="1">
      <c r="B29" s="267" t="s">
        <v>188</v>
      </c>
      <c r="C29" s="267"/>
      <c r="D29" s="267" t="s">
        <v>194</v>
      </c>
      <c r="E29" s="267"/>
      <c r="F29" s="267" t="s">
        <v>207</v>
      </c>
      <c r="G29" s="267"/>
      <c r="H29" s="267" t="s">
        <v>195</v>
      </c>
      <c r="I29" s="267"/>
      <c r="J29" s="267" t="s">
        <v>196</v>
      </c>
      <c r="K29" s="267"/>
      <c r="M29" s="264" t="str">
        <f>Input!$F$19</f>
        <v>Note: The assessment did not include a second area in the diagnostics therefore this section is not applicable to the report.</v>
      </c>
      <c r="N29" s="264"/>
      <c r="O29" s="264"/>
    </row>
    <row r="30" spans="2:15" s="26" customFormat="1" ht="6.75" customHeight="1">
      <c r="B30" s="25" t="s">
        <v>81</v>
      </c>
      <c r="C30" s="265" t="str">
        <f>Input!$F$30</f>
        <v>n/a</v>
      </c>
      <c r="D30" s="262" t="s">
        <v>248</v>
      </c>
      <c r="E30" s="265" t="str">
        <f>Input!$F$31</f>
        <v>n/a</v>
      </c>
      <c r="F30" s="25" t="s">
        <v>29</v>
      </c>
      <c r="G30" s="265" t="str">
        <f>Input!$F$32</f>
        <v>n/a</v>
      </c>
      <c r="H30" s="25" t="s">
        <v>83</v>
      </c>
      <c r="I30" s="265" t="str">
        <f>Input!$F$33</f>
        <v>n/a</v>
      </c>
      <c r="J30" s="25" t="s">
        <v>84</v>
      </c>
      <c r="K30" s="265" t="str">
        <f>Input!$F$34</f>
        <v>n/a</v>
      </c>
      <c r="M30" s="264"/>
      <c r="N30" s="264"/>
      <c r="O30" s="264"/>
    </row>
    <row r="31" spans="2:15" s="26" customFormat="1" ht="6.75" customHeight="1">
      <c r="B31" s="27" t="s">
        <v>3</v>
      </c>
      <c r="C31" s="266"/>
      <c r="D31" s="263"/>
      <c r="E31" s="266"/>
      <c r="F31" s="27" t="s">
        <v>4</v>
      </c>
      <c r="G31" s="266"/>
      <c r="H31" s="27" t="s">
        <v>5</v>
      </c>
      <c r="I31" s="266"/>
      <c r="J31" s="27" t="s">
        <v>9</v>
      </c>
      <c r="K31" s="266"/>
      <c r="M31" s="264"/>
      <c r="N31" s="264"/>
      <c r="O31" s="264"/>
    </row>
    <row r="32" spans="2:15" ht="43.5" customHeight="1">
      <c r="B32" s="267" t="s">
        <v>197</v>
      </c>
      <c r="C32" s="267"/>
      <c r="D32" s="267" t="s">
        <v>31</v>
      </c>
      <c r="E32" s="267"/>
      <c r="F32" s="267" t="s">
        <v>209</v>
      </c>
      <c r="G32" s="267"/>
      <c r="H32" s="267" t="s">
        <v>208</v>
      </c>
      <c r="I32" s="267"/>
      <c r="J32" s="267" t="s">
        <v>198</v>
      </c>
      <c r="K32" s="267"/>
      <c r="M32" s="264"/>
      <c r="N32" s="264"/>
      <c r="O32" s="264"/>
    </row>
    <row r="33" spans="2:15" s="26" customFormat="1" ht="6.75" customHeight="1">
      <c r="B33" s="25" t="s">
        <v>85</v>
      </c>
      <c r="C33" s="265" t="str">
        <f>Input!$F$35</f>
        <v>n/a</v>
      </c>
      <c r="D33" s="25" t="s">
        <v>86</v>
      </c>
      <c r="E33" s="265" t="str">
        <f>Input!$F$36</f>
        <v>n/a</v>
      </c>
      <c r="F33" s="25" t="s">
        <v>87</v>
      </c>
      <c r="G33" s="265" t="str">
        <f>Input!$F$37</f>
        <v>n/a</v>
      </c>
      <c r="H33" s="25" t="s">
        <v>88</v>
      </c>
      <c r="I33" s="265" t="str">
        <f>Input!$F$38</f>
        <v>n/a</v>
      </c>
      <c r="J33" s="262" t="s">
        <v>30</v>
      </c>
      <c r="K33" s="265" t="str">
        <f>Input!$F$39</f>
        <v>n/a</v>
      </c>
    </row>
    <row r="34" spans="2:15" s="26" customFormat="1" ht="6.75" customHeight="1">
      <c r="B34" s="27" t="s">
        <v>24</v>
      </c>
      <c r="C34" s="266"/>
      <c r="D34" s="27" t="s">
        <v>6</v>
      </c>
      <c r="E34" s="266"/>
      <c r="F34" s="27" t="s">
        <v>8</v>
      </c>
      <c r="G34" s="266"/>
      <c r="H34" s="27" t="s">
        <v>7</v>
      </c>
      <c r="I34" s="266"/>
      <c r="J34" s="263"/>
      <c r="K34" s="266"/>
    </row>
    <row r="35" spans="2:15" ht="43.5" customHeight="1">
      <c r="B35" s="267" t="s">
        <v>199</v>
      </c>
      <c r="C35" s="267"/>
      <c r="D35" s="267" t="s">
        <v>200</v>
      </c>
      <c r="E35" s="267"/>
      <c r="F35" s="267" t="s">
        <v>201</v>
      </c>
      <c r="G35" s="267"/>
      <c r="H35" s="267" t="s">
        <v>32</v>
      </c>
      <c r="I35" s="267"/>
      <c r="J35" s="267" t="s">
        <v>202</v>
      </c>
      <c r="K35" s="267"/>
    </row>
    <row r="37" spans="2:15" ht="15">
      <c r="B37" s="268" t="s">
        <v>111</v>
      </c>
      <c r="C37" s="268"/>
      <c r="D37" s="268"/>
      <c r="E37" s="15">
        <f>Input!E42</f>
        <v>0</v>
      </c>
      <c r="F37" s="13" t="s">
        <v>107</v>
      </c>
      <c r="G37" s="12"/>
      <c r="H37" s="11"/>
      <c r="I37" s="12"/>
    </row>
    <row r="38" spans="2:15" ht="15">
      <c r="B38" s="268" t="s">
        <v>108</v>
      </c>
      <c r="C38" s="268"/>
      <c r="D38" s="268"/>
      <c r="E38" s="15">
        <f>Input!F41</f>
        <v>0</v>
      </c>
      <c r="F38" s="14" t="s">
        <v>109</v>
      </c>
      <c r="G38" s="15">
        <f>Input!F42</f>
        <v>0</v>
      </c>
      <c r="H38" s="13" t="s">
        <v>110</v>
      </c>
      <c r="I38" s="269" t="str">
        <f>Input!F43</f>
        <v>0%</v>
      </c>
      <c r="J38" s="269"/>
    </row>
    <row r="40" spans="2:15" s="16" customFormat="1">
      <c r="B40" s="19" t="s">
        <v>20</v>
      </c>
      <c r="C40" s="20"/>
      <c r="D40" s="20"/>
      <c r="E40" s="20"/>
      <c r="F40" s="20"/>
      <c r="G40" s="20"/>
      <c r="H40" s="20"/>
      <c r="I40" s="20"/>
      <c r="J40" s="20"/>
      <c r="K40" s="20"/>
    </row>
    <row r="41" spans="2:15" ht="7.5" customHeight="1">
      <c r="C41" s="1"/>
      <c r="E41" s="1"/>
      <c r="G41" s="1"/>
      <c r="I41" s="1"/>
      <c r="K41" s="1"/>
    </row>
    <row r="42" spans="2:15" s="26" customFormat="1" ht="6.75" customHeight="1">
      <c r="B42" s="262" t="s">
        <v>250</v>
      </c>
      <c r="C42" s="265" t="str">
        <f>Input!$H$20</f>
        <v>n/a</v>
      </c>
      <c r="D42" s="25" t="s">
        <v>25</v>
      </c>
      <c r="E42" s="265" t="str">
        <f>Input!$H$21</f>
        <v>n/a</v>
      </c>
      <c r="F42" s="25" t="s">
        <v>26</v>
      </c>
      <c r="G42" s="265" t="str">
        <f>Input!$H$22</f>
        <v>n/a</v>
      </c>
      <c r="H42" s="25" t="s">
        <v>27</v>
      </c>
      <c r="I42" s="265" t="str">
        <f>Input!$H$23</f>
        <v>n/a</v>
      </c>
      <c r="J42" s="25" t="s">
        <v>191</v>
      </c>
      <c r="K42" s="265" t="str">
        <f>Input!$H$24</f>
        <v>n/a</v>
      </c>
    </row>
    <row r="43" spans="2:15" s="26" customFormat="1" ht="6.75" customHeight="1">
      <c r="B43" s="263"/>
      <c r="C43" s="266"/>
      <c r="D43" s="27" t="s">
        <v>28</v>
      </c>
      <c r="E43" s="266"/>
      <c r="F43" s="27" t="s">
        <v>2</v>
      </c>
      <c r="G43" s="266"/>
      <c r="H43" s="27" t="s">
        <v>0</v>
      </c>
      <c r="I43" s="266"/>
      <c r="J43" s="27" t="s">
        <v>1</v>
      </c>
      <c r="K43" s="266"/>
    </row>
    <row r="44" spans="2:15" ht="43.5" customHeight="1">
      <c r="B44" s="267" t="s">
        <v>204</v>
      </c>
      <c r="C44" s="267"/>
      <c r="D44" s="267" t="s">
        <v>203</v>
      </c>
      <c r="E44" s="267"/>
      <c r="F44" s="267" t="s">
        <v>192</v>
      </c>
      <c r="G44" s="267"/>
      <c r="H44" s="267" t="s">
        <v>190</v>
      </c>
      <c r="I44" s="267"/>
      <c r="J44" s="267" t="s">
        <v>189</v>
      </c>
      <c r="K44" s="267"/>
    </row>
    <row r="45" spans="2:15" s="26" customFormat="1" ht="6.75" customHeight="1">
      <c r="B45" s="262" t="s">
        <v>249</v>
      </c>
      <c r="C45" s="265" t="str">
        <f>Input!$H$25</f>
        <v>n/a</v>
      </c>
      <c r="D45" s="262" t="s">
        <v>132</v>
      </c>
      <c r="E45" s="265" t="str">
        <f>Input!$H$26</f>
        <v>n/a</v>
      </c>
      <c r="F45" s="262" t="s">
        <v>131</v>
      </c>
      <c r="G45" s="265" t="str">
        <f>Input!$H$27</f>
        <v>n/a</v>
      </c>
      <c r="H45" s="262" t="s">
        <v>80</v>
      </c>
      <c r="I45" s="265" t="str">
        <f>Input!$H$28</f>
        <v>n/a</v>
      </c>
      <c r="J45" s="262" t="s">
        <v>159</v>
      </c>
      <c r="K45" s="265" t="str">
        <f>Input!$H$29</f>
        <v>n/a</v>
      </c>
    </row>
    <row r="46" spans="2:15" s="26" customFormat="1" ht="6.75" customHeight="1">
      <c r="B46" s="263"/>
      <c r="C46" s="266"/>
      <c r="D46" s="263"/>
      <c r="E46" s="266"/>
      <c r="F46" s="263"/>
      <c r="G46" s="266"/>
      <c r="H46" s="263"/>
      <c r="I46" s="266"/>
      <c r="J46" s="263"/>
      <c r="K46" s="266"/>
    </row>
    <row r="47" spans="2:15" ht="43.5" customHeight="1">
      <c r="B47" s="267" t="s">
        <v>188</v>
      </c>
      <c r="C47" s="267"/>
      <c r="D47" s="267" t="s">
        <v>194</v>
      </c>
      <c r="E47" s="267"/>
      <c r="F47" s="267" t="s">
        <v>207</v>
      </c>
      <c r="G47" s="267"/>
      <c r="H47" s="267" t="s">
        <v>195</v>
      </c>
      <c r="I47" s="267"/>
      <c r="J47" s="267" t="s">
        <v>196</v>
      </c>
      <c r="K47" s="267"/>
      <c r="M47" s="264" t="str">
        <f>Input!$H$19</f>
        <v>Note: The assessment did not include a third area in the diagnostics therefore this section is not applicable to the report.</v>
      </c>
      <c r="N47" s="264"/>
      <c r="O47" s="264"/>
    </row>
    <row r="48" spans="2:15" s="26" customFormat="1" ht="6.75" customHeight="1">
      <c r="B48" s="25" t="s">
        <v>81</v>
      </c>
      <c r="C48" s="265" t="str">
        <f>Input!$H$30</f>
        <v>n/a</v>
      </c>
      <c r="D48" s="262" t="s">
        <v>248</v>
      </c>
      <c r="E48" s="265" t="str">
        <f>Input!$H$31</f>
        <v>n/a</v>
      </c>
      <c r="F48" s="25" t="s">
        <v>29</v>
      </c>
      <c r="G48" s="265" t="str">
        <f>Input!$H$32</f>
        <v>n/a</v>
      </c>
      <c r="H48" s="25" t="s">
        <v>83</v>
      </c>
      <c r="I48" s="265" t="str">
        <f>Input!$H$33</f>
        <v>n/a</v>
      </c>
      <c r="J48" s="25" t="s">
        <v>84</v>
      </c>
      <c r="K48" s="265" t="str">
        <f>Input!$H$34</f>
        <v>n/a</v>
      </c>
      <c r="M48" s="264"/>
      <c r="N48" s="264"/>
      <c r="O48" s="264"/>
    </row>
    <row r="49" spans="2:15" s="26" customFormat="1" ht="6.75" customHeight="1">
      <c r="B49" s="27" t="s">
        <v>3</v>
      </c>
      <c r="C49" s="266"/>
      <c r="D49" s="263"/>
      <c r="E49" s="266"/>
      <c r="F49" s="27" t="s">
        <v>4</v>
      </c>
      <c r="G49" s="266"/>
      <c r="H49" s="27" t="s">
        <v>5</v>
      </c>
      <c r="I49" s="266"/>
      <c r="J49" s="27" t="s">
        <v>9</v>
      </c>
      <c r="K49" s="266"/>
      <c r="M49" s="264"/>
      <c r="N49" s="264"/>
      <c r="O49" s="264"/>
    </row>
    <row r="50" spans="2:15" ht="43.5" customHeight="1">
      <c r="B50" s="267" t="s">
        <v>197</v>
      </c>
      <c r="C50" s="267"/>
      <c r="D50" s="267" t="s">
        <v>31</v>
      </c>
      <c r="E50" s="267"/>
      <c r="F50" s="267" t="s">
        <v>209</v>
      </c>
      <c r="G50" s="267"/>
      <c r="H50" s="267" t="s">
        <v>208</v>
      </c>
      <c r="I50" s="267"/>
      <c r="J50" s="267" t="s">
        <v>198</v>
      </c>
      <c r="K50" s="267"/>
      <c r="M50" s="264"/>
      <c r="N50" s="264"/>
      <c r="O50" s="264"/>
    </row>
    <row r="51" spans="2:15" s="26" customFormat="1" ht="6.75" customHeight="1">
      <c r="B51" s="25" t="s">
        <v>85</v>
      </c>
      <c r="C51" s="265" t="str">
        <f>Input!$H$35</f>
        <v>n/a</v>
      </c>
      <c r="D51" s="25" t="s">
        <v>86</v>
      </c>
      <c r="E51" s="265" t="str">
        <f>Input!$H$36</f>
        <v>n/a</v>
      </c>
      <c r="F51" s="25" t="s">
        <v>87</v>
      </c>
      <c r="G51" s="265" t="str">
        <f>Input!$H$37</f>
        <v>n/a</v>
      </c>
      <c r="H51" s="25" t="s">
        <v>88</v>
      </c>
      <c r="I51" s="265" t="str">
        <f>Input!$H$38</f>
        <v>n/a</v>
      </c>
      <c r="J51" s="262" t="s">
        <v>30</v>
      </c>
      <c r="K51" s="265" t="str">
        <f>Input!$H$39</f>
        <v>n/a</v>
      </c>
    </row>
    <row r="52" spans="2:15" s="26" customFormat="1" ht="6.75" customHeight="1">
      <c r="B52" s="27" t="s">
        <v>24</v>
      </c>
      <c r="C52" s="266"/>
      <c r="D52" s="27" t="s">
        <v>6</v>
      </c>
      <c r="E52" s="266"/>
      <c r="F52" s="27" t="s">
        <v>8</v>
      </c>
      <c r="G52" s="266"/>
      <c r="H52" s="27" t="s">
        <v>7</v>
      </c>
      <c r="I52" s="266"/>
      <c r="J52" s="263"/>
      <c r="K52" s="266"/>
    </row>
    <row r="53" spans="2:15" ht="43.5" customHeight="1">
      <c r="B53" s="267" t="s">
        <v>199</v>
      </c>
      <c r="C53" s="267"/>
      <c r="D53" s="267" t="s">
        <v>200</v>
      </c>
      <c r="E53" s="267"/>
      <c r="F53" s="267" t="s">
        <v>201</v>
      </c>
      <c r="G53" s="267"/>
      <c r="H53" s="267" t="s">
        <v>32</v>
      </c>
      <c r="I53" s="267"/>
      <c r="J53" s="267" t="s">
        <v>202</v>
      </c>
      <c r="K53" s="267"/>
    </row>
    <row r="55" spans="2:15" ht="15">
      <c r="B55" s="268" t="s">
        <v>111</v>
      </c>
      <c r="C55" s="268"/>
      <c r="D55" s="268"/>
      <c r="E55" s="15">
        <f>Input!G42</f>
        <v>0</v>
      </c>
      <c r="F55" s="13" t="s">
        <v>107</v>
      </c>
      <c r="G55" s="12"/>
      <c r="H55" s="11"/>
      <c r="I55" s="12"/>
    </row>
    <row r="56" spans="2:15" ht="15">
      <c r="B56" s="268" t="s">
        <v>108</v>
      </c>
      <c r="C56" s="268"/>
      <c r="D56" s="268"/>
      <c r="E56" s="15">
        <f>Input!H41</f>
        <v>0</v>
      </c>
      <c r="F56" s="14" t="s">
        <v>109</v>
      </c>
      <c r="G56" s="15">
        <f>Input!H42</f>
        <v>0</v>
      </c>
      <c r="H56" s="13" t="s">
        <v>110</v>
      </c>
      <c r="I56" s="269" t="str">
        <f>Input!H43</f>
        <v>0%</v>
      </c>
      <c r="J56" s="269"/>
    </row>
    <row r="58" spans="2:15" s="16" customFormat="1">
      <c r="B58" s="19" t="s">
        <v>124</v>
      </c>
      <c r="C58" s="20"/>
      <c r="D58" s="20"/>
      <c r="E58" s="20"/>
      <c r="F58" s="20"/>
      <c r="G58" s="20"/>
      <c r="H58" s="20"/>
      <c r="I58" s="20"/>
      <c r="J58" s="20"/>
      <c r="K58" s="20"/>
    </row>
    <row r="59" spans="2:15" ht="7.5" customHeight="1">
      <c r="C59" s="1"/>
      <c r="E59" s="1"/>
      <c r="G59" s="1"/>
      <c r="I59" s="1"/>
      <c r="K59" s="1"/>
    </row>
    <row r="60" spans="2:15" s="26" customFormat="1" ht="6.75" customHeight="1">
      <c r="B60" s="262" t="s">
        <v>250</v>
      </c>
      <c r="C60" s="265" t="str">
        <f>Input!$J$20</f>
        <v>n/a</v>
      </c>
      <c r="D60" s="25" t="s">
        <v>25</v>
      </c>
      <c r="E60" s="265" t="str">
        <f>Input!$J$21</f>
        <v>n/a</v>
      </c>
      <c r="F60" s="25" t="s">
        <v>26</v>
      </c>
      <c r="G60" s="265" t="str">
        <f>Input!$J$22</f>
        <v>n/a</v>
      </c>
      <c r="H60" s="25" t="s">
        <v>27</v>
      </c>
      <c r="I60" s="265" t="str">
        <f>Input!$J$23</f>
        <v>n/a</v>
      </c>
      <c r="J60" s="25" t="s">
        <v>191</v>
      </c>
      <c r="K60" s="265" t="str">
        <f>Input!$J$24</f>
        <v>n/a</v>
      </c>
    </row>
    <row r="61" spans="2:15" s="26" customFormat="1" ht="6.75" customHeight="1">
      <c r="B61" s="263"/>
      <c r="C61" s="266"/>
      <c r="D61" s="27" t="s">
        <v>28</v>
      </c>
      <c r="E61" s="266"/>
      <c r="F61" s="27" t="s">
        <v>2</v>
      </c>
      <c r="G61" s="266"/>
      <c r="H61" s="27" t="s">
        <v>0</v>
      </c>
      <c r="I61" s="266"/>
      <c r="J61" s="27" t="s">
        <v>1</v>
      </c>
      <c r="K61" s="266"/>
    </row>
    <row r="62" spans="2:15" ht="43.5" customHeight="1">
      <c r="B62" s="267" t="s">
        <v>204</v>
      </c>
      <c r="C62" s="267"/>
      <c r="D62" s="267" t="s">
        <v>203</v>
      </c>
      <c r="E62" s="267"/>
      <c r="F62" s="267" t="s">
        <v>192</v>
      </c>
      <c r="G62" s="267"/>
      <c r="H62" s="267" t="s">
        <v>190</v>
      </c>
      <c r="I62" s="267"/>
      <c r="J62" s="267" t="s">
        <v>189</v>
      </c>
      <c r="K62" s="267"/>
    </row>
    <row r="63" spans="2:15" s="26" customFormat="1" ht="6.75" customHeight="1">
      <c r="B63" s="262" t="s">
        <v>249</v>
      </c>
      <c r="C63" s="265" t="str">
        <f>Input!$J$25</f>
        <v>n/a</v>
      </c>
      <c r="D63" s="262" t="s">
        <v>132</v>
      </c>
      <c r="E63" s="265" t="str">
        <f>Input!$J$26</f>
        <v>n/a</v>
      </c>
      <c r="F63" s="262" t="s">
        <v>131</v>
      </c>
      <c r="G63" s="265" t="str">
        <f>Input!$J$27</f>
        <v>n/a</v>
      </c>
      <c r="H63" s="262" t="s">
        <v>80</v>
      </c>
      <c r="I63" s="265" t="str">
        <f>Input!$J$28</f>
        <v>n/a</v>
      </c>
      <c r="J63" s="262" t="s">
        <v>159</v>
      </c>
      <c r="K63" s="265" t="str">
        <f>Input!$J$29</f>
        <v>n/a</v>
      </c>
    </row>
    <row r="64" spans="2:15" s="26" customFormat="1" ht="6.75" customHeight="1">
      <c r="B64" s="263"/>
      <c r="C64" s="266"/>
      <c r="D64" s="263"/>
      <c r="E64" s="266"/>
      <c r="F64" s="263"/>
      <c r="G64" s="266"/>
      <c r="H64" s="263"/>
      <c r="I64" s="266"/>
      <c r="J64" s="263"/>
      <c r="K64" s="266"/>
    </row>
    <row r="65" spans="2:15" ht="43.5" customHeight="1">
      <c r="B65" s="267" t="s">
        <v>188</v>
      </c>
      <c r="C65" s="267"/>
      <c r="D65" s="267" t="s">
        <v>194</v>
      </c>
      <c r="E65" s="267"/>
      <c r="F65" s="267" t="s">
        <v>207</v>
      </c>
      <c r="G65" s="267"/>
      <c r="H65" s="267" t="s">
        <v>195</v>
      </c>
      <c r="I65" s="267"/>
      <c r="J65" s="267" t="s">
        <v>196</v>
      </c>
      <c r="K65" s="267"/>
      <c r="M65" s="264" t="str">
        <f>Input!$J$19</f>
        <v>Note: The assessment did not include a fourth area in the diagnostics therefore this section is not applicable to the report.</v>
      </c>
      <c r="N65" s="264"/>
      <c r="O65" s="264"/>
    </row>
    <row r="66" spans="2:15" s="26" customFormat="1" ht="6.75" customHeight="1">
      <c r="B66" s="25" t="s">
        <v>81</v>
      </c>
      <c r="C66" s="265" t="str">
        <f>Input!$J$30</f>
        <v>n/a</v>
      </c>
      <c r="D66" s="262" t="s">
        <v>248</v>
      </c>
      <c r="E66" s="265" t="str">
        <f>Input!$J$31</f>
        <v>n/a</v>
      </c>
      <c r="F66" s="25" t="s">
        <v>29</v>
      </c>
      <c r="G66" s="265" t="str">
        <f>Input!$J$32</f>
        <v>n/a</v>
      </c>
      <c r="H66" s="25" t="s">
        <v>83</v>
      </c>
      <c r="I66" s="265" t="str">
        <f>Input!$J$33</f>
        <v>n/a</v>
      </c>
      <c r="J66" s="25" t="s">
        <v>84</v>
      </c>
      <c r="K66" s="265" t="str">
        <f>Input!$J$34</f>
        <v>n/a</v>
      </c>
      <c r="M66" s="264"/>
      <c r="N66" s="264"/>
      <c r="O66" s="264"/>
    </row>
    <row r="67" spans="2:15" s="26" customFormat="1" ht="6.75" customHeight="1">
      <c r="B67" s="27" t="s">
        <v>3</v>
      </c>
      <c r="C67" s="266"/>
      <c r="D67" s="263"/>
      <c r="E67" s="266"/>
      <c r="F67" s="27" t="s">
        <v>4</v>
      </c>
      <c r="G67" s="266"/>
      <c r="H67" s="27" t="s">
        <v>5</v>
      </c>
      <c r="I67" s="266"/>
      <c r="J67" s="27" t="s">
        <v>9</v>
      </c>
      <c r="K67" s="266"/>
      <c r="M67" s="264"/>
      <c r="N67" s="264"/>
      <c r="O67" s="264"/>
    </row>
    <row r="68" spans="2:15" ht="43.5" customHeight="1">
      <c r="B68" s="267" t="s">
        <v>197</v>
      </c>
      <c r="C68" s="267"/>
      <c r="D68" s="267" t="s">
        <v>31</v>
      </c>
      <c r="E68" s="267"/>
      <c r="F68" s="267" t="s">
        <v>209</v>
      </c>
      <c r="G68" s="267"/>
      <c r="H68" s="267" t="s">
        <v>208</v>
      </c>
      <c r="I68" s="267"/>
      <c r="J68" s="267" t="s">
        <v>198</v>
      </c>
      <c r="K68" s="267"/>
      <c r="M68" s="264"/>
      <c r="N68" s="264"/>
      <c r="O68" s="264"/>
    </row>
    <row r="69" spans="2:15" s="26" customFormat="1" ht="6.75" customHeight="1">
      <c r="B69" s="25" t="s">
        <v>85</v>
      </c>
      <c r="C69" s="265" t="str">
        <f>Input!$J$35</f>
        <v>n/a</v>
      </c>
      <c r="D69" s="25" t="s">
        <v>86</v>
      </c>
      <c r="E69" s="265" t="str">
        <f>Input!$J$36</f>
        <v>n/a</v>
      </c>
      <c r="F69" s="25" t="s">
        <v>87</v>
      </c>
      <c r="G69" s="265" t="str">
        <f>Input!$J$37</f>
        <v>n/a</v>
      </c>
      <c r="H69" s="25" t="s">
        <v>88</v>
      </c>
      <c r="I69" s="265" t="str">
        <f>Input!$J$38</f>
        <v>n/a</v>
      </c>
      <c r="J69" s="262" t="s">
        <v>30</v>
      </c>
      <c r="K69" s="265" t="str">
        <f>Input!$J$39</f>
        <v>n/a</v>
      </c>
    </row>
    <row r="70" spans="2:15" s="26" customFormat="1" ht="6.75" customHeight="1">
      <c r="B70" s="27" t="s">
        <v>24</v>
      </c>
      <c r="C70" s="266"/>
      <c r="D70" s="27" t="s">
        <v>6</v>
      </c>
      <c r="E70" s="266"/>
      <c r="F70" s="27" t="s">
        <v>8</v>
      </c>
      <c r="G70" s="266"/>
      <c r="H70" s="27" t="s">
        <v>7</v>
      </c>
      <c r="I70" s="266"/>
      <c r="J70" s="263"/>
      <c r="K70" s="266"/>
    </row>
    <row r="71" spans="2:15" ht="43.5" customHeight="1">
      <c r="B71" s="267" t="s">
        <v>199</v>
      </c>
      <c r="C71" s="267"/>
      <c r="D71" s="267" t="s">
        <v>200</v>
      </c>
      <c r="E71" s="267"/>
      <c r="F71" s="267" t="s">
        <v>201</v>
      </c>
      <c r="G71" s="267"/>
      <c r="H71" s="267" t="s">
        <v>32</v>
      </c>
      <c r="I71" s="267"/>
      <c r="J71" s="267" t="s">
        <v>202</v>
      </c>
      <c r="K71" s="267"/>
    </row>
    <row r="73" spans="2:15" ht="15">
      <c r="B73" s="268" t="s">
        <v>111</v>
      </c>
      <c r="C73" s="268"/>
      <c r="D73" s="268"/>
      <c r="E73" s="15">
        <f>Input!I42</f>
        <v>0</v>
      </c>
      <c r="F73" s="13" t="s">
        <v>107</v>
      </c>
      <c r="G73" s="12"/>
      <c r="H73" s="11"/>
      <c r="I73" s="12"/>
    </row>
    <row r="74" spans="2:15" ht="15">
      <c r="B74" s="268" t="s">
        <v>108</v>
      </c>
      <c r="C74" s="268"/>
      <c r="D74" s="268"/>
      <c r="E74" s="15">
        <f>Input!J41</f>
        <v>0</v>
      </c>
      <c r="F74" s="14" t="s">
        <v>109</v>
      </c>
      <c r="G74" s="15">
        <f>Input!J42</f>
        <v>0</v>
      </c>
      <c r="H74" s="13" t="s">
        <v>110</v>
      </c>
      <c r="I74" s="269" t="str">
        <f>Input!J43</f>
        <v>0%</v>
      </c>
      <c r="J74" s="269"/>
    </row>
  </sheetData>
  <sheetProtection sheet="1" objects="1" scenarios="1"/>
  <mergeCells count="207">
    <mergeCell ref="J53:K53"/>
    <mergeCell ref="B50:C50"/>
    <mergeCell ref="D50:E50"/>
    <mergeCell ref="F50:G50"/>
    <mergeCell ref="B53:C53"/>
    <mergeCell ref="D53:E53"/>
    <mergeCell ref="F53:G53"/>
    <mergeCell ref="H53:I53"/>
    <mergeCell ref="K51:K52"/>
    <mergeCell ref="H50:I50"/>
    <mergeCell ref="J50:K50"/>
    <mergeCell ref="C51:C52"/>
    <mergeCell ref="E51:E52"/>
    <mergeCell ref="G51:G52"/>
    <mergeCell ref="I51:I52"/>
    <mergeCell ref="J51:J52"/>
    <mergeCell ref="H35:I35"/>
    <mergeCell ref="C48:C49"/>
    <mergeCell ref="E48:E49"/>
    <mergeCell ref="G48:G49"/>
    <mergeCell ref="I48:I49"/>
    <mergeCell ref="C45:C46"/>
    <mergeCell ref="E45:E46"/>
    <mergeCell ref="G45:G46"/>
    <mergeCell ref="B47:C47"/>
    <mergeCell ref="D47:E47"/>
    <mergeCell ref="G42:G43"/>
    <mergeCell ref="I42:I43"/>
    <mergeCell ref="B42:B43"/>
    <mergeCell ref="K48:K49"/>
    <mergeCell ref="F47:G47"/>
    <mergeCell ref="D48:D49"/>
    <mergeCell ref="B37:D37"/>
    <mergeCell ref="B38:D38"/>
    <mergeCell ref="I38:J38"/>
    <mergeCell ref="I45:I46"/>
    <mergeCell ref="K42:K43"/>
    <mergeCell ref="J44:K44"/>
    <mergeCell ref="H45:H46"/>
    <mergeCell ref="H47:I47"/>
    <mergeCell ref="J47:K47"/>
    <mergeCell ref="B44:C44"/>
    <mergeCell ref="D44:E44"/>
    <mergeCell ref="F44:G44"/>
    <mergeCell ref="H44:I44"/>
    <mergeCell ref="C42:C43"/>
    <mergeCell ref="E42:E43"/>
    <mergeCell ref="J45:J46"/>
    <mergeCell ref="F45:F46"/>
    <mergeCell ref="D45:D46"/>
    <mergeCell ref="K45:K46"/>
    <mergeCell ref="B11:C11"/>
    <mergeCell ref="J14:K14"/>
    <mergeCell ref="K27:K28"/>
    <mergeCell ref="J29:K29"/>
    <mergeCell ref="K24:K25"/>
    <mergeCell ref="F11:G11"/>
    <mergeCell ref="G12:G13"/>
    <mergeCell ref="I12:I13"/>
    <mergeCell ref="H14:I14"/>
    <mergeCell ref="H29:I29"/>
    <mergeCell ref="F29:G29"/>
    <mergeCell ref="F14:G14"/>
    <mergeCell ref="J27:J28"/>
    <mergeCell ref="D11:E11"/>
    <mergeCell ref="J11:K11"/>
    <mergeCell ref="D35:E35"/>
    <mergeCell ref="B14:C14"/>
    <mergeCell ref="C30:C31"/>
    <mergeCell ref="E30:E31"/>
    <mergeCell ref="G30:G31"/>
    <mergeCell ref="D17:E17"/>
    <mergeCell ref="B17:C17"/>
    <mergeCell ref="B29:C29"/>
    <mergeCell ref="J35:K35"/>
    <mergeCell ref="I33:I34"/>
    <mergeCell ref="J33:J34"/>
    <mergeCell ref="K33:K34"/>
    <mergeCell ref="G33:G34"/>
    <mergeCell ref="K12:K13"/>
    <mergeCell ref="J15:J16"/>
    <mergeCell ref="I27:I28"/>
    <mergeCell ref="I24:I25"/>
    <mergeCell ref="H17:I17"/>
    <mergeCell ref="H26:I26"/>
    <mergeCell ref="J26:K26"/>
    <mergeCell ref="J17:K17"/>
    <mergeCell ref="I15:I16"/>
    <mergeCell ref="K15:K16"/>
    <mergeCell ref="G27:G28"/>
    <mergeCell ref="F26:G26"/>
    <mergeCell ref="G15:G16"/>
    <mergeCell ref="G24:G25"/>
    <mergeCell ref="F17:G17"/>
    <mergeCell ref="F27:F28"/>
    <mergeCell ref="J32:K32"/>
    <mergeCell ref="I30:I31"/>
    <mergeCell ref="F35:G35"/>
    <mergeCell ref="F32:G32"/>
    <mergeCell ref="K30:K31"/>
    <mergeCell ref="H32:I32"/>
    <mergeCell ref="K6:K7"/>
    <mergeCell ref="B8:C8"/>
    <mergeCell ref="F8:G8"/>
    <mergeCell ref="J8:K8"/>
    <mergeCell ref="C6:C7"/>
    <mergeCell ref="E6:E7"/>
    <mergeCell ref="G6:G7"/>
    <mergeCell ref="I6:I7"/>
    <mergeCell ref="H8:I8"/>
    <mergeCell ref="D8:E8"/>
    <mergeCell ref="K9:K10"/>
    <mergeCell ref="C9:C10"/>
    <mergeCell ref="E9:E10"/>
    <mergeCell ref="G9:G10"/>
    <mergeCell ref="I9:I10"/>
    <mergeCell ref="D29:E29"/>
    <mergeCell ref="D30:D31"/>
    <mergeCell ref="D27:D28"/>
    <mergeCell ref="C15:C16"/>
    <mergeCell ref="E15:E16"/>
    <mergeCell ref="H11:I11"/>
    <mergeCell ref="E12:E13"/>
    <mergeCell ref="B35:C35"/>
    <mergeCell ref="C33:C34"/>
    <mergeCell ref="E33:E34"/>
    <mergeCell ref="B32:C32"/>
    <mergeCell ref="D14:E14"/>
    <mergeCell ref="C27:C28"/>
    <mergeCell ref="E27:E28"/>
    <mergeCell ref="B26:C26"/>
    <mergeCell ref="D26:E26"/>
    <mergeCell ref="B19:D19"/>
    <mergeCell ref="B20:D20"/>
    <mergeCell ref="D32:E32"/>
    <mergeCell ref="C24:C25"/>
    <mergeCell ref="E24:E25"/>
    <mergeCell ref="B24:B25"/>
    <mergeCell ref="K66:K67"/>
    <mergeCell ref="B68:C68"/>
    <mergeCell ref="D68:E68"/>
    <mergeCell ref="F68:G68"/>
    <mergeCell ref="H68:I68"/>
    <mergeCell ref="J68:K68"/>
    <mergeCell ref="D66:D67"/>
    <mergeCell ref="B74:D74"/>
    <mergeCell ref="I74:J74"/>
    <mergeCell ref="C69:C70"/>
    <mergeCell ref="E69:E70"/>
    <mergeCell ref="G69:G70"/>
    <mergeCell ref="I69:I70"/>
    <mergeCell ref="J69:J70"/>
    <mergeCell ref="K69:K70"/>
    <mergeCell ref="B71:C71"/>
    <mergeCell ref="D71:E71"/>
    <mergeCell ref="F71:G71"/>
    <mergeCell ref="H71:I71"/>
    <mergeCell ref="J71:K71"/>
    <mergeCell ref="B73:D73"/>
    <mergeCell ref="M65:O68"/>
    <mergeCell ref="M29:O32"/>
    <mergeCell ref="D9:D10"/>
    <mergeCell ref="F9:F10"/>
    <mergeCell ref="J9:J10"/>
    <mergeCell ref="J63:J64"/>
    <mergeCell ref="F63:F64"/>
    <mergeCell ref="C63:C64"/>
    <mergeCell ref="E63:E64"/>
    <mergeCell ref="G63:G64"/>
    <mergeCell ref="H63:H64"/>
    <mergeCell ref="I63:I64"/>
    <mergeCell ref="K63:K64"/>
    <mergeCell ref="B65:C65"/>
    <mergeCell ref="D65:E65"/>
    <mergeCell ref="F65:G65"/>
    <mergeCell ref="H65:I65"/>
    <mergeCell ref="J65:K65"/>
    <mergeCell ref="D63:D64"/>
    <mergeCell ref="C60:C61"/>
    <mergeCell ref="C66:C67"/>
    <mergeCell ref="E66:E67"/>
    <mergeCell ref="G66:G67"/>
    <mergeCell ref="I66:I67"/>
    <mergeCell ref="B60:B61"/>
    <mergeCell ref="B27:B28"/>
    <mergeCell ref="B45:B46"/>
    <mergeCell ref="B63:B64"/>
    <mergeCell ref="B9:B10"/>
    <mergeCell ref="B6:B7"/>
    <mergeCell ref="D12:D13"/>
    <mergeCell ref="M47:O50"/>
    <mergeCell ref="E60:E61"/>
    <mergeCell ref="G60:G61"/>
    <mergeCell ref="I60:I61"/>
    <mergeCell ref="K60:K61"/>
    <mergeCell ref="B62:C62"/>
    <mergeCell ref="D62:E62"/>
    <mergeCell ref="F62:G62"/>
    <mergeCell ref="H62:I62"/>
    <mergeCell ref="J62:K62"/>
    <mergeCell ref="B55:D55"/>
    <mergeCell ref="B56:D56"/>
    <mergeCell ref="I56:J56"/>
    <mergeCell ref="H9:H10"/>
    <mergeCell ref="H27:H28"/>
    <mergeCell ref="I20:J20"/>
    <mergeCell ref="C12:C13"/>
  </mergeCells>
  <phoneticPr fontId="3"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1:F291"/>
  <sheetViews>
    <sheetView showGridLines="0" showRowColHeaders="0" zoomScale="90" zoomScaleNormal="90" workbookViewId="0">
      <selection activeCell="N10" sqref="N10"/>
    </sheetView>
  </sheetViews>
  <sheetFormatPr defaultRowHeight="12.75"/>
  <cols>
    <col min="1" max="1" width="2.85546875" style="1" customWidth="1"/>
    <col min="2" max="2" width="12" style="2" customWidth="1"/>
    <col min="3" max="3" width="13.85546875" style="2" customWidth="1"/>
    <col min="4" max="4" width="14.7109375" style="1" customWidth="1"/>
    <col min="5" max="5" width="24" style="1" customWidth="1"/>
    <col min="6" max="6" width="29.28515625" style="1" customWidth="1"/>
    <col min="7" max="16384" width="9.140625" style="1"/>
  </cols>
  <sheetData>
    <row r="1" spans="2:6" ht="7.5" customHeight="1"/>
    <row r="2" spans="2:6" s="22" customFormat="1" ht="27">
      <c r="B2" s="233" t="s">
        <v>183</v>
      </c>
      <c r="C2" s="23"/>
      <c r="D2" s="23"/>
      <c r="E2" s="23"/>
      <c r="F2" s="23"/>
    </row>
    <row r="3" spans="2:6" s="21" customFormat="1">
      <c r="B3" s="29"/>
      <c r="C3" s="30"/>
      <c r="D3" s="30"/>
      <c r="E3" s="30"/>
      <c r="F3" s="30"/>
    </row>
    <row r="4" spans="2:6" s="197" customFormat="1" ht="15.75">
      <c r="B4" s="196" t="s">
        <v>235</v>
      </c>
      <c r="C4" s="196"/>
      <c r="D4" s="196"/>
      <c r="E4" s="196"/>
      <c r="F4" s="196"/>
    </row>
    <row r="5" spans="2:6" s="5" customFormat="1" ht="7.5" customHeight="1">
      <c r="B5" s="8"/>
      <c r="C5" s="8"/>
    </row>
    <row r="6" spans="2:6" s="34" customFormat="1" ht="16.5" customHeight="1">
      <c r="B6" s="32" t="s">
        <v>17</v>
      </c>
      <c r="C6" s="32" t="s">
        <v>16</v>
      </c>
      <c r="D6" s="33" t="s">
        <v>15</v>
      </c>
      <c r="E6" s="33" t="s">
        <v>14</v>
      </c>
      <c r="F6" s="33" t="s">
        <v>13</v>
      </c>
    </row>
    <row r="7" spans="2:6" s="5" customFormat="1" ht="15">
      <c r="B7" s="8" t="s">
        <v>33</v>
      </c>
      <c r="C7" s="10" t="str">
        <f>Input!$D$20</f>
        <v>n/a</v>
      </c>
    </row>
    <row r="8" spans="2:6" s="5" customFormat="1" ht="15">
      <c r="B8" s="9" t="str">
        <f>IF($C7="n/a"," ",IF($C7&gt;=0,0," "))</f>
        <v xml:space="preserve"> </v>
      </c>
      <c r="C8" s="9" t="str">
        <f>IF($C7="n/a"," ",IF($C7&gt;=1,1," "))</f>
        <v xml:space="preserve"> </v>
      </c>
      <c r="D8" s="7" t="str">
        <f>IF($C7="n/a"," ",IF($C7&gt;=2,2," "))</f>
        <v xml:space="preserve"> </v>
      </c>
      <c r="E8" s="7" t="str">
        <f>IF($C7="n/a"," ",IF($C7&gt;=3,3," "))</f>
        <v xml:space="preserve"> </v>
      </c>
      <c r="F8" s="7" t="str">
        <f>IF($C7="n/a"," ",IF($C7&gt;=4,4," "))</f>
        <v xml:space="preserve"> </v>
      </c>
    </row>
    <row r="9" spans="2:6" s="5" customFormat="1" ht="15">
      <c r="B9" s="8" t="s">
        <v>34</v>
      </c>
      <c r="C9" s="10" t="str">
        <f>Input!$F$20</f>
        <v>n/a</v>
      </c>
    </row>
    <row r="10" spans="2:6" s="5" customFormat="1" ht="15">
      <c r="B10" s="9" t="str">
        <f>IF($C9="n/a"," ",IF($C9&gt;=0,0," "))</f>
        <v xml:space="preserve"> </v>
      </c>
      <c r="C10" s="9" t="str">
        <f>IF($C9="n/a"," ",IF($C9&gt;=1,1," "))</f>
        <v xml:space="preserve"> </v>
      </c>
      <c r="D10" s="7" t="str">
        <f>IF($C9="n/a"," ",IF($C9&gt;=2,2," "))</f>
        <v xml:space="preserve"> </v>
      </c>
      <c r="E10" s="7" t="str">
        <f>IF($C9="n/a"," ",IF($C9&gt;=3,3," "))</f>
        <v xml:space="preserve"> </v>
      </c>
      <c r="F10" s="7" t="str">
        <f>IF($C9="n/a"," ",IF($C9&gt;=4,4," "))</f>
        <v xml:space="preserve"> </v>
      </c>
    </row>
    <row r="11" spans="2:6" s="5" customFormat="1" ht="15">
      <c r="B11" s="8" t="s">
        <v>35</v>
      </c>
      <c r="C11" s="10" t="str">
        <f>Input!$H$20</f>
        <v>n/a</v>
      </c>
    </row>
    <row r="12" spans="2:6" s="5" customFormat="1" ht="15">
      <c r="B12" s="9" t="str">
        <f>IF($C11="n/a"," ",IF($C11&gt;=0,0," "))</f>
        <v xml:space="preserve"> </v>
      </c>
      <c r="C12" s="9" t="str">
        <f>IF($C11="n/a"," ",IF($C11&gt;=1,1," "))</f>
        <v xml:space="preserve"> </v>
      </c>
      <c r="D12" s="7" t="str">
        <f>IF($C11="n/a"," ",IF($C11&gt;=2,2," "))</f>
        <v xml:space="preserve"> </v>
      </c>
      <c r="E12" s="7" t="str">
        <f>IF($C11="n/a"," ",IF($C11&gt;=3,3," "))</f>
        <v xml:space="preserve"> </v>
      </c>
      <c r="F12" s="7" t="str">
        <f>IF($C11="n/a"," ",IF($C11&gt;=4,4," "))</f>
        <v xml:space="preserve"> </v>
      </c>
    </row>
    <row r="13" spans="2:6" s="5" customFormat="1" ht="15">
      <c r="B13" s="8" t="s">
        <v>149</v>
      </c>
      <c r="C13" s="10" t="str">
        <f>Input!$J$20</f>
        <v>n/a</v>
      </c>
    </row>
    <row r="14" spans="2:6" s="5" customFormat="1" ht="15">
      <c r="B14" s="9" t="str">
        <f>IF($C13="n/a"," ",IF($C13&gt;=0,0," "))</f>
        <v xml:space="preserve"> </v>
      </c>
      <c r="C14" s="9" t="str">
        <f>IF($C13="n/a"," ",IF($C13&gt;=1,1," "))</f>
        <v xml:space="preserve"> </v>
      </c>
      <c r="D14" s="7" t="str">
        <f>IF($C13="n/a"," ",IF($C13&gt;=2,2," "))</f>
        <v xml:space="preserve"> </v>
      </c>
      <c r="E14" s="7" t="str">
        <f>IF($C13="n/a"," ",IF($C13&gt;=3,3," "))</f>
        <v xml:space="preserve"> </v>
      </c>
      <c r="F14" s="7" t="str">
        <f>IF($C13="n/a"," ",IF($C13&gt;=4,4," "))</f>
        <v xml:space="preserve"> </v>
      </c>
    </row>
    <row r="15" spans="2:6" s="5" customFormat="1" ht="15">
      <c r="B15" s="8"/>
      <c r="C15" s="8"/>
    </row>
    <row r="16" spans="2:6" s="197" customFormat="1" ht="15.75">
      <c r="B16" s="196" t="s">
        <v>240</v>
      </c>
      <c r="C16" s="196"/>
      <c r="D16" s="196"/>
      <c r="E16" s="196"/>
      <c r="F16" s="196"/>
    </row>
    <row r="17" spans="2:6" s="5" customFormat="1" ht="7.5" customHeight="1">
      <c r="B17" s="8"/>
      <c r="C17" s="8"/>
    </row>
    <row r="18" spans="2:6" s="5" customFormat="1" ht="15">
      <c r="B18" s="8" t="s">
        <v>17</v>
      </c>
      <c r="C18" s="8" t="s">
        <v>16</v>
      </c>
      <c r="D18" s="6" t="s">
        <v>15</v>
      </c>
      <c r="E18" s="6" t="s">
        <v>14</v>
      </c>
      <c r="F18" s="6" t="s">
        <v>13</v>
      </c>
    </row>
    <row r="19" spans="2:6" s="5" customFormat="1" ht="15">
      <c r="B19" s="8" t="s">
        <v>33</v>
      </c>
      <c r="C19" s="10" t="str">
        <f>Input!$D$21</f>
        <v>n/a</v>
      </c>
      <c r="D19" s="6"/>
      <c r="E19" s="6"/>
      <c r="F19" s="6"/>
    </row>
    <row r="20" spans="2:6" s="5" customFormat="1" ht="15">
      <c r="B20" s="9" t="str">
        <f>IF($C19="n/a"," ",IF($C19&gt;=0,0," "))</f>
        <v xml:space="preserve"> </v>
      </c>
      <c r="C20" s="9" t="str">
        <f>IF($C19="n/a"," ",IF($C19&gt;=1,1," "))</f>
        <v xml:space="preserve"> </v>
      </c>
      <c r="D20" s="7" t="str">
        <f>IF($C19="n/a"," ",IF($C19&gt;=2,2," "))</f>
        <v xml:space="preserve"> </v>
      </c>
      <c r="E20" s="7" t="str">
        <f>IF($C19="n/a"," ",IF($C19&gt;=3,3," "))</f>
        <v xml:space="preserve"> </v>
      </c>
      <c r="F20" s="7" t="str">
        <f>IF($C19="n/a"," ",IF($C19&gt;=4,4," "))</f>
        <v xml:space="preserve"> </v>
      </c>
    </row>
    <row r="21" spans="2:6" s="5" customFormat="1" ht="15">
      <c r="B21" s="8" t="s">
        <v>34</v>
      </c>
      <c r="C21" s="10" t="str">
        <f>Input!$F$21</f>
        <v>n/a</v>
      </c>
    </row>
    <row r="22" spans="2:6" s="5" customFormat="1" ht="15">
      <c r="B22" s="9" t="str">
        <f>IF($C21="n/a"," ",IF($C21&gt;=0,0," "))</f>
        <v xml:space="preserve"> </v>
      </c>
      <c r="C22" s="9" t="str">
        <f>IF($C21="n/a"," ",IF($C21&gt;=1,1," "))</f>
        <v xml:space="preserve"> </v>
      </c>
      <c r="D22" s="7" t="str">
        <f>IF($C21="n/a"," ",IF($C21&gt;=2,2," "))</f>
        <v xml:space="preserve"> </v>
      </c>
      <c r="E22" s="7" t="str">
        <f>IF($C21="n/a"," ",IF($C21&gt;=3,3," "))</f>
        <v xml:space="preserve"> </v>
      </c>
      <c r="F22" s="7" t="str">
        <f>IF($C21="n/a"," ",IF($C21&gt;=4,4," "))</f>
        <v xml:space="preserve"> </v>
      </c>
    </row>
    <row r="23" spans="2:6" s="5" customFormat="1" ht="15">
      <c r="B23" s="8" t="s">
        <v>35</v>
      </c>
      <c r="C23" s="10" t="str">
        <f>Input!$H$21</f>
        <v>n/a</v>
      </c>
    </row>
    <row r="24" spans="2:6" s="5" customFormat="1" ht="15">
      <c r="B24" s="9" t="str">
        <f>IF($C23="n/a"," ",IF($C23&gt;=0,0," "))</f>
        <v xml:space="preserve"> </v>
      </c>
      <c r="C24" s="9" t="str">
        <f>IF($C23="n/a"," ",IF($C23&gt;=1,1," "))</f>
        <v xml:space="preserve"> </v>
      </c>
      <c r="D24" s="7" t="str">
        <f>IF($C23="n/a"," ",IF($C23&gt;=2,2," "))</f>
        <v xml:space="preserve"> </v>
      </c>
      <c r="E24" s="7" t="str">
        <f>IF($C23="n/a"," ",IF($C23&gt;=3,3," "))</f>
        <v xml:space="preserve"> </v>
      </c>
      <c r="F24" s="7" t="str">
        <f>IF($C23="n/a"," ",IF($C23&gt;=4,4," "))</f>
        <v xml:space="preserve"> </v>
      </c>
    </row>
    <row r="25" spans="2:6" s="5" customFormat="1" ht="15">
      <c r="B25" s="8" t="s">
        <v>149</v>
      </c>
      <c r="C25" s="10" t="str">
        <f>Input!$J$21</f>
        <v>n/a</v>
      </c>
    </row>
    <row r="26" spans="2:6" s="5" customFormat="1" ht="15">
      <c r="B26" s="9" t="str">
        <f>IF($C25="n/a"," ",IF($C25&gt;=0,0," "))</f>
        <v xml:space="preserve"> </v>
      </c>
      <c r="C26" s="9" t="str">
        <f>IF($C25="n/a"," ",IF($C25&gt;=1,1," "))</f>
        <v xml:space="preserve"> </v>
      </c>
      <c r="D26" s="7" t="str">
        <f>IF($C25="n/a"," ",IF($C25&gt;=2,2," "))</f>
        <v xml:space="preserve"> </v>
      </c>
      <c r="E26" s="7" t="str">
        <f>IF($C25="n/a"," ",IF($C25&gt;=3,3," "))</f>
        <v xml:space="preserve"> </v>
      </c>
      <c r="F26" s="7" t="str">
        <f>IF($C25="n/a"," ",IF($C25&gt;=4,4," "))</f>
        <v xml:space="preserve"> </v>
      </c>
    </row>
    <row r="27" spans="2:6" s="5" customFormat="1" ht="15">
      <c r="B27" s="8"/>
      <c r="C27" s="8"/>
    </row>
    <row r="28" spans="2:6" s="197" customFormat="1" ht="15.75">
      <c r="B28" s="196" t="s">
        <v>239</v>
      </c>
      <c r="C28" s="196"/>
      <c r="D28" s="196"/>
      <c r="E28" s="196"/>
      <c r="F28" s="196"/>
    </row>
    <row r="29" spans="2:6" s="5" customFormat="1" ht="7.5" customHeight="1">
      <c r="B29" s="8"/>
      <c r="C29" s="8"/>
    </row>
    <row r="30" spans="2:6" s="5" customFormat="1" ht="15">
      <c r="B30" s="8" t="s">
        <v>17</v>
      </c>
      <c r="C30" s="8" t="s">
        <v>16</v>
      </c>
      <c r="D30" s="6" t="s">
        <v>15</v>
      </c>
      <c r="E30" s="6" t="s">
        <v>14</v>
      </c>
      <c r="F30" s="6" t="s">
        <v>13</v>
      </c>
    </row>
    <row r="31" spans="2:6" s="5" customFormat="1" ht="15">
      <c r="B31" s="8" t="s">
        <v>33</v>
      </c>
      <c r="C31" s="10" t="str">
        <f>Input!$D$22</f>
        <v>n/a</v>
      </c>
      <c r="D31" s="6"/>
      <c r="E31" s="6"/>
      <c r="F31" s="6"/>
    </row>
    <row r="32" spans="2:6" s="5" customFormat="1" ht="15">
      <c r="B32" s="9" t="str">
        <f>IF($C31="n/a"," ",IF($C31&gt;=0,0," "))</f>
        <v xml:space="preserve"> </v>
      </c>
      <c r="C32" s="9" t="str">
        <f>IF($C31="n/a"," ",IF($C31&gt;=1,1," "))</f>
        <v xml:space="preserve"> </v>
      </c>
      <c r="D32" s="7" t="str">
        <f>IF($C31="n/a"," ",IF($C31&gt;=2,2," "))</f>
        <v xml:space="preserve"> </v>
      </c>
      <c r="E32" s="7" t="str">
        <f>IF($C31="n/a"," ",IF($C31&gt;=3,3," "))</f>
        <v xml:space="preserve"> </v>
      </c>
      <c r="F32" s="7" t="str">
        <f>IF($C31="n/a"," ",IF($C31&gt;=4,4," "))</f>
        <v xml:space="preserve"> </v>
      </c>
    </row>
    <row r="33" spans="2:6" s="5" customFormat="1" ht="15">
      <c r="B33" s="8" t="s">
        <v>34</v>
      </c>
      <c r="C33" s="10" t="str">
        <f>Input!$F$22</f>
        <v>n/a</v>
      </c>
    </row>
    <row r="34" spans="2:6" s="5" customFormat="1" ht="15">
      <c r="B34" s="9" t="str">
        <f>IF($C33="n/a"," ",IF($C33&gt;=0,0," "))</f>
        <v xml:space="preserve"> </v>
      </c>
      <c r="C34" s="9" t="str">
        <f>IF($C33="n/a"," ",IF($C33&gt;=1,1," "))</f>
        <v xml:space="preserve"> </v>
      </c>
      <c r="D34" s="7" t="str">
        <f>IF($C33="n/a"," ",IF($C33&gt;=2,2," "))</f>
        <v xml:space="preserve"> </v>
      </c>
      <c r="E34" s="7" t="str">
        <f>IF($C33="n/a"," ",IF($C33&gt;=3,3," "))</f>
        <v xml:space="preserve"> </v>
      </c>
      <c r="F34" s="7" t="str">
        <f>IF($C33="n/a"," ",IF($C33&gt;=4,4," "))</f>
        <v xml:space="preserve"> </v>
      </c>
    </row>
    <row r="35" spans="2:6" s="5" customFormat="1" ht="15">
      <c r="B35" s="8" t="s">
        <v>35</v>
      </c>
      <c r="C35" s="10" t="str">
        <f>Input!$H$22</f>
        <v>n/a</v>
      </c>
    </row>
    <row r="36" spans="2:6" s="5" customFormat="1" ht="15">
      <c r="B36" s="9" t="str">
        <f>IF($C35="n/a"," ",IF($C35&gt;=0,0," "))</f>
        <v xml:space="preserve"> </v>
      </c>
      <c r="C36" s="9" t="str">
        <f>IF($C35="n/a"," ",IF($C35&gt;=1,1," "))</f>
        <v xml:space="preserve"> </v>
      </c>
      <c r="D36" s="7" t="str">
        <f>IF($C35="n/a"," ",IF($C35&gt;=2,2," "))</f>
        <v xml:space="preserve"> </v>
      </c>
      <c r="E36" s="7" t="str">
        <f>IF($C35="n/a"," ",IF($C35&gt;=3,3," "))</f>
        <v xml:space="preserve"> </v>
      </c>
      <c r="F36" s="7" t="str">
        <f>IF($C35="n/a"," ",IF($C35&gt;=4,4," "))</f>
        <v xml:space="preserve"> </v>
      </c>
    </row>
    <row r="37" spans="2:6" s="5" customFormat="1" ht="15">
      <c r="B37" s="8" t="s">
        <v>149</v>
      </c>
      <c r="C37" s="10" t="str">
        <f>Input!$J$22</f>
        <v>n/a</v>
      </c>
    </row>
    <row r="38" spans="2:6" s="5" customFormat="1" ht="15">
      <c r="B38" s="9" t="str">
        <f>IF($C37="n/a"," ",IF($C37&gt;=0,0," "))</f>
        <v xml:space="preserve"> </v>
      </c>
      <c r="C38" s="9" t="str">
        <f>IF($C37="n/a"," ",IF($C37&gt;=1,1," "))</f>
        <v xml:space="preserve"> </v>
      </c>
      <c r="D38" s="7" t="str">
        <f>IF($C37="n/a"," ",IF($C37&gt;=2,2," "))</f>
        <v xml:space="preserve"> </v>
      </c>
      <c r="E38" s="7" t="str">
        <f>IF($C37="n/a"," ",IF($C37&gt;=3,3," "))</f>
        <v xml:space="preserve"> </v>
      </c>
      <c r="F38" s="7" t="str">
        <f>IF($C37="n/a"," ",IF($C37&gt;=4,4," "))</f>
        <v xml:space="preserve"> </v>
      </c>
    </row>
    <row r="39" spans="2:6" s="5" customFormat="1" ht="15">
      <c r="B39" s="8"/>
      <c r="C39" s="8"/>
    </row>
    <row r="40" spans="2:6" s="197" customFormat="1" ht="15.75">
      <c r="B40" s="196" t="s">
        <v>238</v>
      </c>
      <c r="C40" s="196"/>
      <c r="D40" s="196"/>
      <c r="E40" s="196"/>
      <c r="F40" s="196"/>
    </row>
    <row r="41" spans="2:6" s="5" customFormat="1" ht="7.5" customHeight="1">
      <c r="B41" s="8"/>
      <c r="C41" s="8"/>
    </row>
    <row r="42" spans="2:6" s="5" customFormat="1" ht="15">
      <c r="B42" s="8" t="s">
        <v>17</v>
      </c>
      <c r="C42" s="8" t="s">
        <v>16</v>
      </c>
      <c r="D42" s="6" t="s">
        <v>15</v>
      </c>
      <c r="E42" s="6" t="s">
        <v>14</v>
      </c>
      <c r="F42" s="6" t="s">
        <v>13</v>
      </c>
    </row>
    <row r="43" spans="2:6" s="5" customFormat="1" ht="15">
      <c r="B43" s="8" t="s">
        <v>33</v>
      </c>
      <c r="C43" s="10" t="str">
        <f>Input!$D$23</f>
        <v>n/a</v>
      </c>
      <c r="D43" s="6"/>
      <c r="E43" s="6"/>
      <c r="F43" s="6"/>
    </row>
    <row r="44" spans="2:6" s="5" customFormat="1" ht="15">
      <c r="B44" s="9" t="str">
        <f>IF($C43="n/a"," ",IF($C43&gt;=0,0," "))</f>
        <v xml:space="preserve"> </v>
      </c>
      <c r="C44" s="9" t="str">
        <f>IF($C43="n/a"," ",IF($C43&gt;=1,1," "))</f>
        <v xml:space="preserve"> </v>
      </c>
      <c r="D44" s="7" t="str">
        <f>IF($C43="n/a"," ",IF($C43&gt;=2,2," "))</f>
        <v xml:space="preserve"> </v>
      </c>
      <c r="E44" s="7" t="str">
        <f>IF($C43="n/a"," ",IF($C43&gt;=3,3," "))</f>
        <v xml:space="preserve"> </v>
      </c>
      <c r="F44" s="7" t="str">
        <f>IF($C43="n/a"," ",IF($C43&gt;=4,4," "))</f>
        <v xml:space="preserve"> </v>
      </c>
    </row>
    <row r="45" spans="2:6" s="5" customFormat="1" ht="15">
      <c r="B45" s="8" t="s">
        <v>34</v>
      </c>
      <c r="C45" s="10" t="str">
        <f>Input!$F$23</f>
        <v>n/a</v>
      </c>
    </row>
    <row r="46" spans="2:6" s="5" customFormat="1" ht="15">
      <c r="B46" s="9" t="str">
        <f>IF($C45="n/a"," ",IF($C45&gt;=0,0," "))</f>
        <v xml:space="preserve"> </v>
      </c>
      <c r="C46" s="9" t="str">
        <f>IF($C45="n/a"," ",IF($C45&gt;=1,1," "))</f>
        <v xml:space="preserve"> </v>
      </c>
      <c r="D46" s="7" t="str">
        <f>IF($C45="n/a"," ",IF($C45&gt;=2,2," "))</f>
        <v xml:space="preserve"> </v>
      </c>
      <c r="E46" s="7" t="str">
        <f>IF($C45="n/a"," ",IF($C45&gt;=3,3," "))</f>
        <v xml:space="preserve"> </v>
      </c>
      <c r="F46" s="7" t="str">
        <f>IF($C45="n/a"," ",IF($C45&gt;=4,4," "))</f>
        <v xml:space="preserve"> </v>
      </c>
    </row>
    <row r="47" spans="2:6" s="5" customFormat="1" ht="15">
      <c r="B47" s="8" t="s">
        <v>35</v>
      </c>
      <c r="C47" s="10" t="str">
        <f>Input!$H$23</f>
        <v>n/a</v>
      </c>
    </row>
    <row r="48" spans="2:6" s="5" customFormat="1" ht="15">
      <c r="B48" s="9" t="str">
        <f>IF($C47="n/a"," ",IF($C47&gt;=0,0," "))</f>
        <v xml:space="preserve"> </v>
      </c>
      <c r="C48" s="9" t="str">
        <f>IF($C47="n/a"," ",IF($C47&gt;=1,1," "))</f>
        <v xml:space="preserve"> </v>
      </c>
      <c r="D48" s="7" t="str">
        <f>IF($C47="n/a"," ",IF($C47&gt;=2,2," "))</f>
        <v xml:space="preserve"> </v>
      </c>
      <c r="E48" s="7" t="str">
        <f>IF($C47="n/a"," ",IF($C47&gt;=3,3," "))</f>
        <v xml:space="preserve"> </v>
      </c>
      <c r="F48" s="7" t="str">
        <f>IF($C47="n/a"," ",IF($C47&gt;=4,4," "))</f>
        <v xml:space="preserve"> </v>
      </c>
    </row>
    <row r="49" spans="2:6" s="5" customFormat="1" ht="15">
      <c r="B49" s="8" t="s">
        <v>149</v>
      </c>
      <c r="C49" s="10" t="str">
        <f>Input!$J$23</f>
        <v>n/a</v>
      </c>
    </row>
    <row r="50" spans="2:6" s="5" customFormat="1" ht="15">
      <c r="B50" s="9" t="str">
        <f>IF($C49="n/a"," ",IF($C49&gt;=0,0," "))</f>
        <v xml:space="preserve"> </v>
      </c>
      <c r="C50" s="9" t="str">
        <f>IF($C49="n/a"," ",IF($C49&gt;=1,1," "))</f>
        <v xml:space="preserve"> </v>
      </c>
      <c r="D50" s="7" t="str">
        <f>IF($C49="n/a"," ",IF($C49&gt;=2,2," "))</f>
        <v xml:space="preserve"> </v>
      </c>
      <c r="E50" s="7" t="str">
        <f>IF($C49="n/a"," ",IF($C49&gt;=3,3," "))</f>
        <v xml:space="preserve"> </v>
      </c>
      <c r="F50" s="7" t="str">
        <f>IF($C49="n/a"," ",IF($C49&gt;=4,4," "))</f>
        <v xml:space="preserve"> </v>
      </c>
    </row>
    <row r="51" spans="2:6" s="5" customFormat="1" ht="15">
      <c r="B51" s="8"/>
      <c r="C51" s="8"/>
    </row>
    <row r="52" spans="2:6" s="197" customFormat="1" ht="15.75">
      <c r="B52" s="196" t="s">
        <v>236</v>
      </c>
      <c r="C52" s="196"/>
      <c r="D52" s="196"/>
      <c r="E52" s="196"/>
      <c r="F52" s="196"/>
    </row>
    <row r="53" spans="2:6" s="5" customFormat="1" ht="7.5" customHeight="1">
      <c r="B53" s="8"/>
      <c r="C53" s="8"/>
    </row>
    <row r="54" spans="2:6" s="5" customFormat="1" ht="15">
      <c r="B54" s="8" t="s">
        <v>17</v>
      </c>
      <c r="C54" s="8" t="s">
        <v>16</v>
      </c>
      <c r="D54" s="6" t="s">
        <v>15</v>
      </c>
      <c r="E54" s="6" t="s">
        <v>14</v>
      </c>
      <c r="F54" s="6" t="s">
        <v>13</v>
      </c>
    </row>
    <row r="55" spans="2:6" s="5" customFormat="1" ht="15">
      <c r="B55" s="8" t="s">
        <v>33</v>
      </c>
      <c r="C55" s="10" t="str">
        <f>Input!$D$24</f>
        <v>n/a</v>
      </c>
      <c r="D55" s="6"/>
      <c r="E55" s="6"/>
      <c r="F55" s="6"/>
    </row>
    <row r="56" spans="2:6" s="5" customFormat="1" ht="15">
      <c r="B56" s="9" t="str">
        <f>IF($C55="n/a"," ",IF($C55&gt;=0,0," "))</f>
        <v xml:space="preserve"> </v>
      </c>
      <c r="C56" s="9" t="str">
        <f>IF($C55="n/a"," ",IF($C55&gt;=1,1," "))</f>
        <v xml:space="preserve"> </v>
      </c>
      <c r="D56" s="7" t="str">
        <f>IF($C55="n/a"," ",IF($C55&gt;=2,2," "))</f>
        <v xml:space="preserve"> </v>
      </c>
      <c r="E56" s="7" t="str">
        <f>IF($C55="n/a"," ",IF($C55&gt;=3,3," "))</f>
        <v xml:space="preserve"> </v>
      </c>
      <c r="F56" s="7" t="str">
        <f>IF($C55="n/a"," ",IF($C55&gt;=4,4," "))</f>
        <v xml:space="preserve"> </v>
      </c>
    </row>
    <row r="57" spans="2:6" s="5" customFormat="1" ht="15">
      <c r="B57" s="8" t="s">
        <v>34</v>
      </c>
      <c r="C57" s="10" t="str">
        <f>Input!$F$24</f>
        <v>n/a</v>
      </c>
    </row>
    <row r="58" spans="2:6" s="5" customFormat="1" ht="15">
      <c r="B58" s="9" t="str">
        <f>IF($C57="n/a"," ",IF($C57&gt;=0,0," "))</f>
        <v xml:space="preserve"> </v>
      </c>
      <c r="C58" s="9" t="str">
        <f>IF($C57="n/a"," ",IF($C57&gt;=1,1," "))</f>
        <v xml:space="preserve"> </v>
      </c>
      <c r="D58" s="7" t="str">
        <f>IF($C57="n/a"," ",IF($C57&gt;=2,2," "))</f>
        <v xml:space="preserve"> </v>
      </c>
      <c r="E58" s="7" t="str">
        <f>IF($C57="n/a"," ",IF($C57&gt;=3,3," "))</f>
        <v xml:space="preserve"> </v>
      </c>
      <c r="F58" s="7" t="str">
        <f>IF($C57="n/a"," ",IF($C57&gt;=4,4," "))</f>
        <v xml:space="preserve"> </v>
      </c>
    </row>
    <row r="59" spans="2:6" s="5" customFormat="1" ht="15">
      <c r="B59" s="8" t="s">
        <v>35</v>
      </c>
      <c r="C59" s="10" t="str">
        <f>Input!$H$24</f>
        <v>n/a</v>
      </c>
    </row>
    <row r="60" spans="2:6" s="5" customFormat="1" ht="15">
      <c r="B60" s="9" t="str">
        <f>IF($C59="n/a"," ",IF($C59&gt;=0,0," "))</f>
        <v xml:space="preserve"> </v>
      </c>
      <c r="C60" s="9" t="str">
        <f>IF($C59="n/a"," ",IF($C59&gt;=1,1," "))</f>
        <v xml:space="preserve"> </v>
      </c>
      <c r="D60" s="7" t="str">
        <f>IF($C59="n/a"," ",IF($C59&gt;=2,2," "))</f>
        <v xml:space="preserve"> </v>
      </c>
      <c r="E60" s="7" t="str">
        <f>IF($C59="n/a"," ",IF($C59&gt;=3,3," "))</f>
        <v xml:space="preserve"> </v>
      </c>
      <c r="F60" s="7" t="str">
        <f>IF($C59="n/a"," ",IF($C59&gt;=4,4," "))</f>
        <v xml:space="preserve"> </v>
      </c>
    </row>
    <row r="61" spans="2:6" s="5" customFormat="1" ht="15">
      <c r="B61" s="8" t="s">
        <v>149</v>
      </c>
      <c r="C61" s="10" t="str">
        <f>Input!$J$24</f>
        <v>n/a</v>
      </c>
    </row>
    <row r="62" spans="2:6" s="5" customFormat="1" ht="15">
      <c r="B62" s="9" t="str">
        <f>IF($C61="n/a"," ",IF($C61&gt;=0,0," "))</f>
        <v xml:space="preserve"> </v>
      </c>
      <c r="C62" s="9" t="str">
        <f>IF($C61="n/a"," ",IF($C61&gt;=1,1," "))</f>
        <v xml:space="preserve"> </v>
      </c>
      <c r="D62" s="7" t="str">
        <f>IF($C61="n/a"," ",IF($C61&gt;=2,2," "))</f>
        <v xml:space="preserve"> </v>
      </c>
      <c r="E62" s="7" t="str">
        <f>IF($C61="n/a"," ",IF($C61&gt;=3,3," "))</f>
        <v xml:space="preserve"> </v>
      </c>
      <c r="F62" s="7" t="str">
        <f>IF($C61="n/a"," ",IF($C61&gt;=4,4," "))</f>
        <v xml:space="preserve"> </v>
      </c>
    </row>
    <row r="63" spans="2:6" s="5" customFormat="1" ht="15">
      <c r="B63" s="8"/>
      <c r="C63" s="8"/>
    </row>
    <row r="64" spans="2:6" s="197" customFormat="1" ht="15.75">
      <c r="B64" s="196" t="s">
        <v>237</v>
      </c>
      <c r="C64" s="196"/>
      <c r="D64" s="196"/>
      <c r="E64" s="196"/>
      <c r="F64" s="196"/>
    </row>
    <row r="65" spans="2:6" s="5" customFormat="1" ht="7.5" customHeight="1">
      <c r="B65" s="8"/>
      <c r="C65" s="8"/>
    </row>
    <row r="66" spans="2:6" s="5" customFormat="1" ht="15">
      <c r="B66" s="8" t="s">
        <v>17</v>
      </c>
      <c r="C66" s="8" t="s">
        <v>16</v>
      </c>
      <c r="D66" s="6" t="s">
        <v>15</v>
      </c>
      <c r="E66" s="6" t="s">
        <v>14</v>
      </c>
      <c r="F66" s="6" t="s">
        <v>13</v>
      </c>
    </row>
    <row r="67" spans="2:6" s="5" customFormat="1" ht="15">
      <c r="B67" s="8" t="s">
        <v>33</v>
      </c>
      <c r="C67" s="10" t="str">
        <f>Input!$D$25</f>
        <v>n/a</v>
      </c>
      <c r="D67" s="6"/>
      <c r="E67" s="6"/>
      <c r="F67" s="6"/>
    </row>
    <row r="68" spans="2:6" s="5" customFormat="1" ht="15">
      <c r="B68" s="9" t="str">
        <f>IF($C67="n/a"," ",IF($C67&gt;=0,0," "))</f>
        <v xml:space="preserve"> </v>
      </c>
      <c r="C68" s="9" t="str">
        <f>IF($C67="n/a"," ",IF($C67&gt;=1,1," "))</f>
        <v xml:space="preserve"> </v>
      </c>
      <c r="D68" s="7" t="str">
        <f>IF($C67="n/a"," ",IF($C67&gt;=2,2," "))</f>
        <v xml:space="preserve"> </v>
      </c>
      <c r="E68" s="7" t="str">
        <f>IF($C67="n/a"," ",IF($C67&gt;=3,3," "))</f>
        <v xml:space="preserve"> </v>
      </c>
      <c r="F68" s="7" t="str">
        <f>IF($C67="n/a"," ",IF($C67&gt;=4,4," "))</f>
        <v xml:space="preserve"> </v>
      </c>
    </row>
    <row r="69" spans="2:6" s="5" customFormat="1" ht="15">
      <c r="B69" s="8" t="s">
        <v>34</v>
      </c>
      <c r="C69" s="10" t="str">
        <f>Input!$F$25</f>
        <v>n/a</v>
      </c>
    </row>
    <row r="70" spans="2:6" s="5" customFormat="1" ht="15">
      <c r="B70" s="9" t="str">
        <f>IF($C69="n/a"," ",IF($C69&gt;=0,0," "))</f>
        <v xml:space="preserve"> </v>
      </c>
      <c r="C70" s="9" t="str">
        <f>IF($C69="n/a"," ",IF($C69&gt;=1,1," "))</f>
        <v xml:space="preserve"> </v>
      </c>
      <c r="D70" s="7" t="str">
        <f>IF($C69="n/a"," ",IF($C69&gt;=2,2," "))</f>
        <v xml:space="preserve"> </v>
      </c>
      <c r="E70" s="7" t="str">
        <f>IF($C69="n/a"," ",IF($C69&gt;=3,3," "))</f>
        <v xml:space="preserve"> </v>
      </c>
      <c r="F70" s="7" t="str">
        <f>IF($C69="n/a"," ",IF($C69&gt;=4,4," "))</f>
        <v xml:space="preserve"> </v>
      </c>
    </row>
    <row r="71" spans="2:6" s="5" customFormat="1" ht="15">
      <c r="B71" s="8" t="s">
        <v>35</v>
      </c>
      <c r="C71" s="10" t="str">
        <f>Input!$H$25</f>
        <v>n/a</v>
      </c>
    </row>
    <row r="72" spans="2:6" s="5" customFormat="1" ht="15">
      <c r="B72" s="9" t="str">
        <f>IF($C71="n/a"," ",IF($C71&gt;=0,0," "))</f>
        <v xml:space="preserve"> </v>
      </c>
      <c r="C72" s="9" t="str">
        <f>IF($C71="n/a"," ",IF($C71&gt;=1,1," "))</f>
        <v xml:space="preserve"> </v>
      </c>
      <c r="D72" s="7" t="str">
        <f>IF($C71="n/a"," ",IF($C71&gt;=2,2," "))</f>
        <v xml:space="preserve"> </v>
      </c>
      <c r="E72" s="7" t="str">
        <f>IF($C71="n/a"," ",IF($C71&gt;=3,3," "))</f>
        <v xml:space="preserve"> </v>
      </c>
      <c r="F72" s="7" t="str">
        <f>IF($C71="n/a"," ",IF($C71&gt;=4,4," "))</f>
        <v xml:space="preserve"> </v>
      </c>
    </row>
    <row r="73" spans="2:6" s="5" customFormat="1" ht="15">
      <c r="B73" s="8" t="s">
        <v>149</v>
      </c>
      <c r="C73" s="10" t="str">
        <f>Input!$J$25</f>
        <v>n/a</v>
      </c>
    </row>
    <row r="74" spans="2:6" s="5" customFormat="1" ht="15">
      <c r="B74" s="9" t="str">
        <f>IF($C73="n/a"," ",IF($C73&gt;=0,0," "))</f>
        <v xml:space="preserve"> </v>
      </c>
      <c r="C74" s="9" t="str">
        <f>IF($C73="n/a"," ",IF($C73&gt;=1,1," "))</f>
        <v xml:space="preserve"> </v>
      </c>
      <c r="D74" s="7" t="str">
        <f>IF($C73="n/a"," ",IF($C73&gt;=2,2," "))</f>
        <v xml:space="preserve"> </v>
      </c>
      <c r="E74" s="7" t="str">
        <f>IF($C73="n/a"," ",IF($C73&gt;=3,3," "))</f>
        <v xml:space="preserve"> </v>
      </c>
      <c r="F74" s="7" t="str">
        <f>IF($C73="n/a"," ",IF($C73&gt;=4,4," "))</f>
        <v xml:space="preserve"> </v>
      </c>
    </row>
    <row r="75" spans="2:6" s="5" customFormat="1" ht="15">
      <c r="B75" s="8"/>
      <c r="C75" s="8"/>
    </row>
    <row r="76" spans="2:6" s="197" customFormat="1" ht="15.75">
      <c r="B76" s="196" t="s">
        <v>147</v>
      </c>
      <c r="C76" s="196"/>
      <c r="D76" s="196"/>
      <c r="E76" s="196"/>
      <c r="F76" s="196"/>
    </row>
    <row r="77" spans="2:6" s="5" customFormat="1" ht="7.5" customHeight="1">
      <c r="B77" s="8"/>
      <c r="C77" s="8"/>
    </row>
    <row r="78" spans="2:6" s="5" customFormat="1" ht="15">
      <c r="B78" s="8" t="s">
        <v>17</v>
      </c>
      <c r="C78" s="8" t="s">
        <v>16</v>
      </c>
      <c r="D78" s="6" t="s">
        <v>15</v>
      </c>
      <c r="E78" s="6" t="s">
        <v>14</v>
      </c>
      <c r="F78" s="6" t="s">
        <v>13</v>
      </c>
    </row>
    <row r="79" spans="2:6" s="5" customFormat="1" ht="15">
      <c r="B79" s="8" t="s">
        <v>33</v>
      </c>
      <c r="C79" s="10" t="str">
        <f>Input!$D$26</f>
        <v>n/a</v>
      </c>
      <c r="D79" s="6"/>
      <c r="E79" s="6"/>
      <c r="F79" s="6"/>
    </row>
    <row r="80" spans="2:6" s="5" customFormat="1" ht="15">
      <c r="B80" s="9" t="str">
        <f>IF($C79="n/a"," ",IF($C79&gt;=0,0," "))</f>
        <v xml:space="preserve"> </v>
      </c>
      <c r="C80" s="9" t="str">
        <f>IF($C79="n/a"," ",IF($C79&gt;=1,1," "))</f>
        <v xml:space="preserve"> </v>
      </c>
      <c r="D80" s="7" t="str">
        <f>IF($C79="n/a"," ",IF($C79&gt;=2,2," "))</f>
        <v xml:space="preserve"> </v>
      </c>
      <c r="E80" s="7" t="str">
        <f>IF($C79="n/a"," ",IF($C79&gt;=3,3," "))</f>
        <v xml:space="preserve"> </v>
      </c>
      <c r="F80" s="7" t="str">
        <f>IF($C79="n/a"," ",IF($C79&gt;=4,4," "))</f>
        <v xml:space="preserve"> </v>
      </c>
    </row>
    <row r="81" spans="2:6" s="5" customFormat="1" ht="15">
      <c r="B81" s="8" t="s">
        <v>34</v>
      </c>
      <c r="C81" s="10" t="str">
        <f>Input!$F$26</f>
        <v>n/a</v>
      </c>
    </row>
    <row r="82" spans="2:6" s="5" customFormat="1" ht="15">
      <c r="B82" s="9" t="str">
        <f>IF($C81="n/a"," ",IF($C81&gt;=0,0," "))</f>
        <v xml:space="preserve"> </v>
      </c>
      <c r="C82" s="9" t="str">
        <f>IF($C81="n/a"," ",IF($C81&gt;=1,1," "))</f>
        <v xml:space="preserve"> </v>
      </c>
      <c r="D82" s="7" t="str">
        <f>IF($C81="n/a"," ",IF($C81&gt;=2,2," "))</f>
        <v xml:space="preserve"> </v>
      </c>
      <c r="E82" s="7" t="str">
        <f>IF($C81="n/a"," ",IF($C81&gt;=3,3," "))</f>
        <v xml:space="preserve"> </v>
      </c>
      <c r="F82" s="7" t="str">
        <f>IF($C81="n/a"," ",IF($C81&gt;=4,4," "))</f>
        <v xml:space="preserve"> </v>
      </c>
    </row>
    <row r="83" spans="2:6" s="5" customFormat="1" ht="15">
      <c r="B83" s="8" t="s">
        <v>35</v>
      </c>
      <c r="C83" s="10" t="str">
        <f>Input!$H$26</f>
        <v>n/a</v>
      </c>
    </row>
    <row r="84" spans="2:6" s="5" customFormat="1" ht="15">
      <c r="B84" s="9" t="str">
        <f>IF($C83="n/a"," ",IF($C83&gt;=0,0," "))</f>
        <v xml:space="preserve"> </v>
      </c>
      <c r="C84" s="9" t="str">
        <f>IF($C83="n/a"," ",IF($C83&gt;=1,1," "))</f>
        <v xml:space="preserve"> </v>
      </c>
      <c r="D84" s="7" t="str">
        <f>IF($C83="n/a"," ",IF($C83&gt;=2,2," "))</f>
        <v xml:space="preserve"> </v>
      </c>
      <c r="E84" s="7" t="str">
        <f>IF($C83="n/a"," ",IF($C83&gt;=3,3," "))</f>
        <v xml:space="preserve"> </v>
      </c>
      <c r="F84" s="7" t="str">
        <f>IF($C83="n/a"," ",IF($C83&gt;=4,4," "))</f>
        <v xml:space="preserve"> </v>
      </c>
    </row>
    <row r="85" spans="2:6" s="5" customFormat="1" ht="15">
      <c r="B85" s="8" t="s">
        <v>149</v>
      </c>
      <c r="C85" s="10" t="str">
        <f>Input!$J$26</f>
        <v>n/a</v>
      </c>
    </row>
    <row r="86" spans="2:6" s="5" customFormat="1" ht="15">
      <c r="B86" s="9" t="str">
        <f>IF($C85="n/a"," ",IF($C85&gt;=0,0," "))</f>
        <v xml:space="preserve"> </v>
      </c>
      <c r="C86" s="9" t="str">
        <f>IF($C85="n/a"," ",IF($C85&gt;=1,1," "))</f>
        <v xml:space="preserve"> </v>
      </c>
      <c r="D86" s="7" t="str">
        <f>IF($C85="n/a"," ",IF($C85&gt;=2,2," "))</f>
        <v xml:space="preserve"> </v>
      </c>
      <c r="E86" s="7" t="str">
        <f>IF($C85="n/a"," ",IF($C85&gt;=3,3," "))</f>
        <v xml:space="preserve"> </v>
      </c>
      <c r="F86" s="7" t="str">
        <f>IF($C85="n/a"," ",IF($C85&gt;=4,4," "))</f>
        <v xml:space="preserve"> </v>
      </c>
    </row>
    <row r="87" spans="2:6" s="5" customFormat="1" ht="15">
      <c r="B87" s="8"/>
      <c r="C87" s="8"/>
    </row>
    <row r="88" spans="2:6" s="197" customFormat="1" ht="15.75">
      <c r="B88" s="196" t="s">
        <v>146</v>
      </c>
      <c r="C88" s="196"/>
      <c r="D88" s="196"/>
      <c r="E88" s="196"/>
      <c r="F88" s="196"/>
    </row>
    <row r="89" spans="2:6" s="5" customFormat="1" ht="7.5" customHeight="1">
      <c r="B89" s="8"/>
      <c r="C89" s="8"/>
    </row>
    <row r="90" spans="2:6" s="5" customFormat="1" ht="15">
      <c r="B90" s="8" t="s">
        <v>17</v>
      </c>
      <c r="C90" s="8" t="s">
        <v>16</v>
      </c>
      <c r="D90" s="6" t="s">
        <v>15</v>
      </c>
      <c r="E90" s="6" t="s">
        <v>14</v>
      </c>
      <c r="F90" s="6" t="s">
        <v>13</v>
      </c>
    </row>
    <row r="91" spans="2:6" s="5" customFormat="1" ht="15">
      <c r="B91" s="8" t="s">
        <v>33</v>
      </c>
      <c r="C91" s="10" t="str">
        <f>Input!$D$27</f>
        <v>n/a</v>
      </c>
      <c r="D91" s="6"/>
      <c r="E91" s="6"/>
      <c r="F91" s="6"/>
    </row>
    <row r="92" spans="2:6" s="5" customFormat="1" ht="15">
      <c r="B92" s="9" t="str">
        <f>IF($C91="n/a"," ",IF($C91&gt;=0,0," "))</f>
        <v xml:space="preserve"> </v>
      </c>
      <c r="C92" s="9" t="str">
        <f>IF($C91="n/a"," ",IF($C91&gt;=1,1," "))</f>
        <v xml:space="preserve"> </v>
      </c>
      <c r="D92" s="7" t="str">
        <f>IF($C91="n/a"," ",IF($C91&gt;=2,2," "))</f>
        <v xml:space="preserve"> </v>
      </c>
      <c r="E92" s="7" t="str">
        <f>IF($C91="n/a"," ",IF($C91&gt;=3,3," "))</f>
        <v xml:space="preserve"> </v>
      </c>
      <c r="F92" s="7" t="str">
        <f>IF($C91="n/a"," ",IF($C91&gt;=4,4," "))</f>
        <v xml:space="preserve"> </v>
      </c>
    </row>
    <row r="93" spans="2:6" s="5" customFormat="1" ht="15">
      <c r="B93" s="8" t="s">
        <v>34</v>
      </c>
      <c r="C93" s="10" t="str">
        <f>Input!$F$27</f>
        <v>n/a</v>
      </c>
    </row>
    <row r="94" spans="2:6" s="5" customFormat="1" ht="15">
      <c r="B94" s="9" t="str">
        <f>IF($C93="n/a"," ",IF($C93&gt;=0,0," "))</f>
        <v xml:space="preserve"> </v>
      </c>
      <c r="C94" s="9" t="str">
        <f>IF($C93="n/a"," ",IF($C93&gt;=1,1," "))</f>
        <v xml:space="preserve"> </v>
      </c>
      <c r="D94" s="7" t="str">
        <f>IF($C93="n/a"," ",IF($C93&gt;=2,2," "))</f>
        <v xml:space="preserve"> </v>
      </c>
      <c r="E94" s="7" t="str">
        <f>IF($C93="n/a"," ",IF($C93&gt;=3,3," "))</f>
        <v xml:space="preserve"> </v>
      </c>
      <c r="F94" s="7" t="str">
        <f>IF($C93="n/a"," ",IF($C93&gt;=4,4," "))</f>
        <v xml:space="preserve"> </v>
      </c>
    </row>
    <row r="95" spans="2:6" s="5" customFormat="1" ht="15">
      <c r="B95" s="8" t="s">
        <v>35</v>
      </c>
      <c r="C95" s="10" t="str">
        <f>Input!$H$27</f>
        <v>n/a</v>
      </c>
    </row>
    <row r="96" spans="2:6" s="5" customFormat="1" ht="15">
      <c r="B96" s="9" t="str">
        <f>IF($C95="n/a"," ",IF($C95&gt;=0,0," "))</f>
        <v xml:space="preserve"> </v>
      </c>
      <c r="C96" s="9" t="str">
        <f>IF($C95="n/a"," ",IF($C95&gt;=1,1," "))</f>
        <v xml:space="preserve"> </v>
      </c>
      <c r="D96" s="7" t="str">
        <f>IF($C95="n/a"," ",IF($C95&gt;=2,2," "))</f>
        <v xml:space="preserve"> </v>
      </c>
      <c r="E96" s="7" t="str">
        <f>IF($C95="n/a"," ",IF($C95&gt;=3,3," "))</f>
        <v xml:space="preserve"> </v>
      </c>
      <c r="F96" s="7" t="str">
        <f>IF($C95="n/a"," ",IF($C95&gt;=4,4," "))</f>
        <v xml:space="preserve"> </v>
      </c>
    </row>
    <row r="97" spans="2:6" s="5" customFormat="1" ht="15">
      <c r="B97" s="8" t="s">
        <v>149</v>
      </c>
      <c r="C97" s="10" t="str">
        <f>Input!$J$27</f>
        <v>n/a</v>
      </c>
    </row>
    <row r="98" spans="2:6" s="5" customFormat="1" ht="15">
      <c r="B98" s="9" t="str">
        <f>IF($C97="n/a"," ",IF($C97&gt;=0,0," "))</f>
        <v xml:space="preserve"> </v>
      </c>
      <c r="C98" s="9" t="str">
        <f>IF($C97="n/a"," ",IF($C97&gt;=1,1," "))</f>
        <v xml:space="preserve"> </v>
      </c>
      <c r="D98" s="7" t="str">
        <f>IF($C97="n/a"," ",IF($C97&gt;=2,2," "))</f>
        <v xml:space="preserve"> </v>
      </c>
      <c r="E98" s="7" t="str">
        <f>IF($C97="n/a"," ",IF($C97&gt;=3,3," "))</f>
        <v xml:space="preserve"> </v>
      </c>
      <c r="F98" s="7" t="str">
        <f>IF($C97="n/a"," ",IF($C97&gt;=4,4," "))</f>
        <v xml:space="preserve"> </v>
      </c>
    </row>
    <row r="99" spans="2:6" s="5" customFormat="1" ht="15">
      <c r="B99" s="8"/>
      <c r="C99" s="8"/>
    </row>
    <row r="100" spans="2:6" s="197" customFormat="1" ht="15.75">
      <c r="B100" s="196" t="s">
        <v>145</v>
      </c>
      <c r="C100" s="196"/>
      <c r="D100" s="196"/>
      <c r="E100" s="196"/>
      <c r="F100" s="196"/>
    </row>
    <row r="101" spans="2:6" s="5" customFormat="1" ht="7.5" customHeight="1">
      <c r="B101" s="8"/>
      <c r="C101" s="8"/>
    </row>
    <row r="102" spans="2:6" s="5" customFormat="1" ht="15">
      <c r="B102" s="8" t="s">
        <v>17</v>
      </c>
      <c r="C102" s="8" t="s">
        <v>16</v>
      </c>
      <c r="D102" s="6" t="s">
        <v>15</v>
      </c>
      <c r="E102" s="6" t="s">
        <v>14</v>
      </c>
      <c r="F102" s="6" t="s">
        <v>13</v>
      </c>
    </row>
    <row r="103" spans="2:6" s="5" customFormat="1" ht="15">
      <c r="B103" s="8" t="s">
        <v>33</v>
      </c>
      <c r="C103" s="10" t="str">
        <f>Input!$D$28</f>
        <v>n/a</v>
      </c>
      <c r="D103" s="6"/>
      <c r="E103" s="6"/>
      <c r="F103" s="6"/>
    </row>
    <row r="104" spans="2:6" s="5" customFormat="1" ht="15">
      <c r="B104" s="9" t="str">
        <f>IF($C103="n/a"," ",IF($C103&gt;=0,0," "))</f>
        <v xml:space="preserve"> </v>
      </c>
      <c r="C104" s="9" t="str">
        <f>IF($C103="n/a"," ",IF($C103&gt;=1,1," "))</f>
        <v xml:space="preserve"> </v>
      </c>
      <c r="D104" s="7" t="str">
        <f>IF($C103="n/a"," ",IF($C103&gt;=2,2," "))</f>
        <v xml:space="preserve"> </v>
      </c>
      <c r="E104" s="7" t="str">
        <f>IF($C103="n/a"," ",IF($C103&gt;=3,3," "))</f>
        <v xml:space="preserve"> </v>
      </c>
      <c r="F104" s="7" t="str">
        <f>IF($C103="n/a"," ",IF($C103&gt;=4,4," "))</f>
        <v xml:space="preserve"> </v>
      </c>
    </row>
    <row r="105" spans="2:6" s="5" customFormat="1" ht="15">
      <c r="B105" s="8" t="s">
        <v>34</v>
      </c>
      <c r="C105" s="10" t="str">
        <f>Input!$F$28</f>
        <v>n/a</v>
      </c>
    </row>
    <row r="106" spans="2:6" s="5" customFormat="1" ht="15">
      <c r="B106" s="9" t="str">
        <f>IF($C105="n/a"," ",IF($C105&gt;=0,0," "))</f>
        <v xml:space="preserve"> </v>
      </c>
      <c r="C106" s="9" t="str">
        <f>IF($C105="n/a"," ",IF($C105&gt;=1,1," "))</f>
        <v xml:space="preserve"> </v>
      </c>
      <c r="D106" s="7" t="str">
        <f>IF($C105="n/a"," ",IF($C105&gt;=2,2," "))</f>
        <v xml:space="preserve"> </v>
      </c>
      <c r="E106" s="7" t="str">
        <f>IF($C105="n/a"," ",IF($C105&gt;=3,3," "))</f>
        <v xml:space="preserve"> </v>
      </c>
      <c r="F106" s="7" t="str">
        <f>IF($C105="n/a"," ",IF($C105&gt;=4,4," "))</f>
        <v xml:space="preserve"> </v>
      </c>
    </row>
    <row r="107" spans="2:6" s="5" customFormat="1" ht="15">
      <c r="B107" s="8" t="s">
        <v>35</v>
      </c>
      <c r="C107" s="10" t="str">
        <f>Input!$H$28</f>
        <v>n/a</v>
      </c>
    </row>
    <row r="108" spans="2:6" s="5" customFormat="1" ht="15">
      <c r="B108" s="9" t="str">
        <f>IF($C107="n/a"," ",IF($C107&gt;=0,0," "))</f>
        <v xml:space="preserve"> </v>
      </c>
      <c r="C108" s="9" t="str">
        <f>IF($C107="n/a"," ",IF($C107&gt;=1,1," "))</f>
        <v xml:space="preserve"> </v>
      </c>
      <c r="D108" s="7" t="str">
        <f>IF($C107="n/a"," ",IF($C107&gt;=2,2," "))</f>
        <v xml:space="preserve"> </v>
      </c>
      <c r="E108" s="7" t="str">
        <f>IF($C107="n/a"," ",IF($C107&gt;=3,3," "))</f>
        <v xml:space="preserve"> </v>
      </c>
      <c r="F108" s="7" t="str">
        <f>IF($C107="n/a"," ",IF($C107&gt;=4,4," "))</f>
        <v xml:space="preserve"> </v>
      </c>
    </row>
    <row r="109" spans="2:6" s="5" customFormat="1" ht="15">
      <c r="B109" s="8" t="s">
        <v>149</v>
      </c>
      <c r="C109" s="10" t="str">
        <f>Input!$J$28</f>
        <v>n/a</v>
      </c>
    </row>
    <row r="110" spans="2:6" s="5" customFormat="1" ht="15">
      <c r="B110" s="9" t="str">
        <f>IF($C109="n/a"," ",IF($C109&gt;=0,0," "))</f>
        <v xml:space="preserve"> </v>
      </c>
      <c r="C110" s="9" t="str">
        <f>IF($C109="n/a"," ",IF($C109&gt;=1,1," "))</f>
        <v xml:space="preserve"> </v>
      </c>
      <c r="D110" s="7" t="str">
        <f>IF($C109="n/a"," ",IF($C109&gt;=2,2," "))</f>
        <v xml:space="preserve"> </v>
      </c>
      <c r="E110" s="7" t="str">
        <f>IF($C109="n/a"," ",IF($C109&gt;=3,3," "))</f>
        <v xml:space="preserve"> </v>
      </c>
      <c r="F110" s="7" t="str">
        <f>IF($C109="n/a"," ",IF($C109&gt;=4,4," "))</f>
        <v xml:space="preserve"> </v>
      </c>
    </row>
    <row r="111" spans="2:6" s="5" customFormat="1" ht="15">
      <c r="B111" s="8"/>
      <c r="C111" s="8"/>
    </row>
    <row r="112" spans="2:6" s="197" customFormat="1" ht="15.75">
      <c r="B112" s="196" t="s">
        <v>144</v>
      </c>
      <c r="C112" s="196"/>
      <c r="D112" s="196"/>
      <c r="E112" s="196"/>
      <c r="F112" s="196"/>
    </row>
    <row r="113" spans="2:6" s="5" customFormat="1" ht="7.5" customHeight="1">
      <c r="B113" s="8"/>
      <c r="C113" s="8"/>
    </row>
    <row r="114" spans="2:6" s="5" customFormat="1" ht="15">
      <c r="B114" s="8" t="s">
        <v>17</v>
      </c>
      <c r="C114" s="8" t="s">
        <v>16</v>
      </c>
      <c r="D114" s="6" t="s">
        <v>15</v>
      </c>
      <c r="E114" s="6" t="s">
        <v>14</v>
      </c>
      <c r="F114" s="6" t="s">
        <v>13</v>
      </c>
    </row>
    <row r="115" spans="2:6" s="5" customFormat="1" ht="15">
      <c r="B115" s="8" t="s">
        <v>33</v>
      </c>
      <c r="C115" s="10" t="str">
        <f>Input!$D$29</f>
        <v>n/a</v>
      </c>
      <c r="D115" s="6"/>
      <c r="E115" s="6"/>
      <c r="F115" s="6"/>
    </row>
    <row r="116" spans="2:6" s="5" customFormat="1" ht="15">
      <c r="B116" s="9" t="str">
        <f>IF($C115="n/a"," ",IF($C115&gt;=0,0," "))</f>
        <v xml:space="preserve"> </v>
      </c>
      <c r="C116" s="9" t="str">
        <f>IF($C115="n/a"," ",IF($C115&gt;=1,1," "))</f>
        <v xml:space="preserve"> </v>
      </c>
      <c r="D116" s="7" t="str">
        <f>IF($C115="n/a"," ",IF($C115&gt;=2,2," "))</f>
        <v xml:space="preserve"> </v>
      </c>
      <c r="E116" s="7" t="str">
        <f>IF($C115="n/a"," ",IF($C115&gt;=3,3," "))</f>
        <v xml:space="preserve"> </v>
      </c>
      <c r="F116" s="7" t="str">
        <f>IF($C115="n/a"," ",IF($C115&gt;=4,4," "))</f>
        <v xml:space="preserve"> </v>
      </c>
    </row>
    <row r="117" spans="2:6" s="5" customFormat="1" ht="15">
      <c r="B117" s="8" t="s">
        <v>34</v>
      </c>
      <c r="C117" s="10" t="str">
        <f>Input!$F$29</f>
        <v>n/a</v>
      </c>
    </row>
    <row r="118" spans="2:6" s="5" customFormat="1" ht="15">
      <c r="B118" s="9" t="str">
        <f>IF($C117="n/a"," ",IF($C117&gt;=0,0," "))</f>
        <v xml:space="preserve"> </v>
      </c>
      <c r="C118" s="9" t="str">
        <f>IF($C117="n/a"," ",IF($C117&gt;=1,1," "))</f>
        <v xml:space="preserve"> </v>
      </c>
      <c r="D118" s="7" t="str">
        <f>IF($C117="n/a"," ",IF($C117&gt;=2,2," "))</f>
        <v xml:space="preserve"> </v>
      </c>
      <c r="E118" s="7" t="str">
        <f>IF($C117="n/a"," ",IF($C117&gt;=3,3," "))</f>
        <v xml:space="preserve"> </v>
      </c>
      <c r="F118" s="7" t="str">
        <f>IF($C117="n/a"," ",IF($C117&gt;=4,4," "))</f>
        <v xml:space="preserve"> </v>
      </c>
    </row>
    <row r="119" spans="2:6" s="5" customFormat="1" ht="15">
      <c r="B119" s="8" t="s">
        <v>35</v>
      </c>
      <c r="C119" s="10" t="str">
        <f>Input!$H$29</f>
        <v>n/a</v>
      </c>
    </row>
    <row r="120" spans="2:6" s="5" customFormat="1" ht="15">
      <c r="B120" s="9" t="str">
        <f>IF($C119="n/a"," ",IF($C119&gt;=0,0," "))</f>
        <v xml:space="preserve"> </v>
      </c>
      <c r="C120" s="9" t="str">
        <f>IF($C119="n/a"," ",IF($C119&gt;=1,1," "))</f>
        <v xml:space="preserve"> </v>
      </c>
      <c r="D120" s="7" t="str">
        <f>IF($C119="n/a"," ",IF($C119&gt;=2,2," "))</f>
        <v xml:space="preserve"> </v>
      </c>
      <c r="E120" s="7" t="str">
        <f>IF($C119="n/a"," ",IF($C119&gt;=3,3," "))</f>
        <v xml:space="preserve"> </v>
      </c>
      <c r="F120" s="7" t="str">
        <f>IF($C119="n/a"," ",IF($C119&gt;=4,4," "))</f>
        <v xml:space="preserve"> </v>
      </c>
    </row>
    <row r="121" spans="2:6" s="5" customFormat="1" ht="15">
      <c r="B121" s="8" t="s">
        <v>149</v>
      </c>
      <c r="C121" s="10" t="str">
        <f>Input!$J$29</f>
        <v>n/a</v>
      </c>
    </row>
    <row r="122" spans="2:6" s="5" customFormat="1" ht="15">
      <c r="B122" s="9" t="str">
        <f>IF($C121="n/a"," ",IF($C121&gt;=0,0," "))</f>
        <v xml:space="preserve"> </v>
      </c>
      <c r="C122" s="9" t="str">
        <f>IF($C121="n/a"," ",IF($C121&gt;=1,1," "))</f>
        <v xml:space="preserve"> </v>
      </c>
      <c r="D122" s="7" t="str">
        <f>IF($C121="n/a"," ",IF($C121&gt;=2,2," "))</f>
        <v xml:space="preserve"> </v>
      </c>
      <c r="E122" s="7" t="str">
        <f>IF($C121="n/a"," ",IF($C121&gt;=3,3," "))</f>
        <v xml:space="preserve"> </v>
      </c>
      <c r="F122" s="7" t="str">
        <f>IF($C121="n/a"," ",IF($C121&gt;=4,4," "))</f>
        <v xml:space="preserve"> </v>
      </c>
    </row>
    <row r="123" spans="2:6" s="5" customFormat="1" ht="15">
      <c r="B123" s="8"/>
      <c r="C123" s="8"/>
    </row>
    <row r="124" spans="2:6" s="197" customFormat="1" ht="15.75">
      <c r="B124" s="196" t="s">
        <v>143</v>
      </c>
      <c r="C124" s="196"/>
      <c r="D124" s="196"/>
      <c r="E124" s="196"/>
      <c r="F124" s="196"/>
    </row>
    <row r="125" spans="2:6" s="5" customFormat="1" ht="7.5" customHeight="1">
      <c r="B125" s="8"/>
      <c r="C125" s="8"/>
    </row>
    <row r="126" spans="2:6" s="5" customFormat="1" ht="15">
      <c r="B126" s="8" t="s">
        <v>17</v>
      </c>
      <c r="C126" s="8" t="s">
        <v>16</v>
      </c>
      <c r="D126" s="6" t="s">
        <v>15</v>
      </c>
      <c r="E126" s="6" t="s">
        <v>14</v>
      </c>
      <c r="F126" s="6" t="s">
        <v>13</v>
      </c>
    </row>
    <row r="127" spans="2:6" s="5" customFormat="1" ht="15">
      <c r="B127" s="8" t="s">
        <v>33</v>
      </c>
      <c r="C127" s="10" t="str">
        <f>Input!$D$30</f>
        <v>n/a</v>
      </c>
      <c r="D127" s="6"/>
      <c r="E127" s="6"/>
      <c r="F127" s="6"/>
    </row>
    <row r="128" spans="2:6" s="5" customFormat="1" ht="15">
      <c r="B128" s="9" t="str">
        <f>IF($C127="n/a"," ",IF($C127&gt;=0,0," "))</f>
        <v xml:space="preserve"> </v>
      </c>
      <c r="C128" s="9" t="str">
        <f>IF($C127="n/a"," ",IF($C127&gt;=1,1," "))</f>
        <v xml:space="preserve"> </v>
      </c>
      <c r="D128" s="7" t="str">
        <f>IF($C127="n/a"," ",IF($C127&gt;=2,2," "))</f>
        <v xml:space="preserve"> </v>
      </c>
      <c r="E128" s="7" t="str">
        <f>IF($C127="n/a"," ",IF($C127&gt;=3,3," "))</f>
        <v xml:space="preserve"> </v>
      </c>
      <c r="F128" s="7" t="str">
        <f>IF($C127="n/a"," ",IF($C127&gt;=4,4," "))</f>
        <v xml:space="preserve"> </v>
      </c>
    </row>
    <row r="129" spans="2:6" s="5" customFormat="1" ht="15">
      <c r="B129" s="8" t="s">
        <v>34</v>
      </c>
      <c r="C129" s="10" t="str">
        <f>Input!$F$30</f>
        <v>n/a</v>
      </c>
    </row>
    <row r="130" spans="2:6" s="5" customFormat="1" ht="15">
      <c r="B130" s="9" t="str">
        <f>IF($C129="n/a"," ",IF($C129&gt;=0,0," "))</f>
        <v xml:space="preserve"> </v>
      </c>
      <c r="C130" s="9" t="str">
        <f>IF($C129="n/a"," ",IF($C129&gt;=1,1," "))</f>
        <v xml:space="preserve"> </v>
      </c>
      <c r="D130" s="7" t="str">
        <f>IF($C129="n/a"," ",IF($C129&gt;=2,2," "))</f>
        <v xml:space="preserve"> </v>
      </c>
      <c r="E130" s="7" t="str">
        <f>IF($C129="n/a"," ",IF($C129&gt;=3,3," "))</f>
        <v xml:space="preserve"> </v>
      </c>
      <c r="F130" s="7" t="str">
        <f>IF($C129="n/a"," ",IF($C129&gt;=4,4," "))</f>
        <v xml:space="preserve"> </v>
      </c>
    </row>
    <row r="131" spans="2:6" s="5" customFormat="1" ht="15">
      <c r="B131" s="8" t="s">
        <v>35</v>
      </c>
      <c r="C131" s="10" t="str">
        <f>Input!$H$30</f>
        <v>n/a</v>
      </c>
    </row>
    <row r="132" spans="2:6" s="5" customFormat="1" ht="15">
      <c r="B132" s="9" t="str">
        <f>IF($C131="n/a"," ",IF($C131&gt;=0,0," "))</f>
        <v xml:space="preserve"> </v>
      </c>
      <c r="C132" s="9" t="str">
        <f>IF($C131="n/a"," ",IF($C131&gt;=1,1," "))</f>
        <v xml:space="preserve"> </v>
      </c>
      <c r="D132" s="7" t="str">
        <f>IF($C131="n/a"," ",IF($C131&gt;=2,2," "))</f>
        <v xml:space="preserve"> </v>
      </c>
      <c r="E132" s="7" t="str">
        <f>IF($C131="n/a"," ",IF($C131&gt;=3,3," "))</f>
        <v xml:space="preserve"> </v>
      </c>
      <c r="F132" s="7" t="str">
        <f>IF($C131="n/a"," ",IF($C131&gt;=4,4," "))</f>
        <v xml:space="preserve"> </v>
      </c>
    </row>
    <row r="133" spans="2:6" s="5" customFormat="1" ht="15">
      <c r="B133" s="8" t="s">
        <v>149</v>
      </c>
      <c r="C133" s="10" t="str">
        <f>Input!$J$30</f>
        <v>n/a</v>
      </c>
    </row>
    <row r="134" spans="2:6" s="5" customFormat="1" ht="15">
      <c r="B134" s="9" t="str">
        <f>IF($C133="n/a"," ",IF($C133&gt;=0,0," "))</f>
        <v xml:space="preserve"> </v>
      </c>
      <c r="C134" s="9" t="str">
        <f>IF($C133="n/a"," ",IF($C133&gt;=1,1," "))</f>
        <v xml:space="preserve"> </v>
      </c>
      <c r="D134" s="7" t="str">
        <f>IF($C133="n/a"," ",IF($C133&gt;=2,2," "))</f>
        <v xml:space="preserve"> </v>
      </c>
      <c r="E134" s="7" t="str">
        <f>IF($C133="n/a"," ",IF($C133&gt;=3,3," "))</f>
        <v xml:space="preserve"> </v>
      </c>
      <c r="F134" s="7" t="str">
        <f>IF($C133="n/a"," ",IF($C133&gt;=4,4," "))</f>
        <v xml:space="preserve"> </v>
      </c>
    </row>
    <row r="135" spans="2:6" s="5" customFormat="1" ht="15">
      <c r="B135" s="8"/>
      <c r="C135" s="8"/>
    </row>
    <row r="136" spans="2:6" s="197" customFormat="1" ht="15.75">
      <c r="B136" s="196" t="s">
        <v>142</v>
      </c>
      <c r="C136" s="196"/>
      <c r="D136" s="196"/>
      <c r="E136" s="196"/>
      <c r="F136" s="196"/>
    </row>
    <row r="137" spans="2:6" s="5" customFormat="1" ht="7.5" customHeight="1">
      <c r="B137" s="8"/>
      <c r="C137" s="8"/>
    </row>
    <row r="138" spans="2:6" s="5" customFormat="1" ht="15">
      <c r="B138" s="8" t="s">
        <v>17</v>
      </c>
      <c r="C138" s="8" t="s">
        <v>16</v>
      </c>
      <c r="D138" s="6" t="s">
        <v>15</v>
      </c>
      <c r="E138" s="6" t="s">
        <v>14</v>
      </c>
      <c r="F138" s="6" t="s">
        <v>13</v>
      </c>
    </row>
    <row r="139" spans="2:6" s="5" customFormat="1" ht="15">
      <c r="B139" s="8" t="s">
        <v>33</v>
      </c>
      <c r="C139" s="10" t="str">
        <f>Input!$D$31</f>
        <v>n/a</v>
      </c>
      <c r="D139" s="6"/>
      <c r="E139" s="6"/>
      <c r="F139" s="6"/>
    </row>
    <row r="140" spans="2:6" s="5" customFormat="1" ht="15">
      <c r="B140" s="9" t="str">
        <f>IF($C139="n/a"," ",IF($C139&gt;=0,0," "))</f>
        <v xml:space="preserve"> </v>
      </c>
      <c r="C140" s="9" t="str">
        <f>IF($C139="n/a"," ",IF($C139&gt;=1,1," "))</f>
        <v xml:space="preserve"> </v>
      </c>
      <c r="D140" s="7" t="str">
        <f>IF($C139="n/a"," ",IF($C139&gt;=2,2," "))</f>
        <v xml:space="preserve"> </v>
      </c>
      <c r="E140" s="7" t="str">
        <f>IF($C139="n/a"," ",IF($C139&gt;=3,3," "))</f>
        <v xml:space="preserve"> </v>
      </c>
      <c r="F140" s="7" t="str">
        <f>IF($C139="n/a"," ",IF($C139&gt;=4,4," "))</f>
        <v xml:space="preserve"> </v>
      </c>
    </row>
    <row r="141" spans="2:6" s="5" customFormat="1" ht="15">
      <c r="B141" s="8" t="s">
        <v>34</v>
      </c>
      <c r="C141" s="10" t="str">
        <f>Input!$F$31</f>
        <v>n/a</v>
      </c>
    </row>
    <row r="142" spans="2:6" s="5" customFormat="1" ht="15">
      <c r="B142" s="9" t="str">
        <f>IF($C141="n/a"," ",IF($C141&gt;=0,0," "))</f>
        <v xml:space="preserve"> </v>
      </c>
      <c r="C142" s="9" t="str">
        <f>IF($C141="n/a"," ",IF($C141&gt;=1,1," "))</f>
        <v xml:space="preserve"> </v>
      </c>
      <c r="D142" s="7" t="str">
        <f>IF($C141="n/a"," ",IF($C141&gt;=2,2," "))</f>
        <v xml:space="preserve"> </v>
      </c>
      <c r="E142" s="7" t="str">
        <f>IF($C141="n/a"," ",IF($C141&gt;=3,3," "))</f>
        <v xml:space="preserve"> </v>
      </c>
      <c r="F142" s="7" t="str">
        <f>IF($C141="n/a"," ",IF($C141&gt;=4,4," "))</f>
        <v xml:space="preserve"> </v>
      </c>
    </row>
    <row r="143" spans="2:6" s="5" customFormat="1" ht="15">
      <c r="B143" s="8" t="s">
        <v>35</v>
      </c>
      <c r="C143" s="10" t="str">
        <f>Input!$H$31</f>
        <v>n/a</v>
      </c>
    </row>
    <row r="144" spans="2:6" s="5" customFormat="1" ht="15">
      <c r="B144" s="9" t="str">
        <f>IF($C143="n/a"," ",IF($C143&gt;=0,0," "))</f>
        <v xml:space="preserve"> </v>
      </c>
      <c r="C144" s="9" t="str">
        <f>IF($C143="n/a"," ",IF($C143&gt;=1,1," "))</f>
        <v xml:space="preserve"> </v>
      </c>
      <c r="D144" s="7" t="str">
        <f>IF($C143="n/a"," ",IF($C143&gt;=2,2," "))</f>
        <v xml:space="preserve"> </v>
      </c>
      <c r="E144" s="7" t="str">
        <f>IF($C143="n/a"," ",IF($C143&gt;=3,3," "))</f>
        <v xml:space="preserve"> </v>
      </c>
      <c r="F144" s="7" t="str">
        <f>IF($C143="n/a"," ",IF($C143&gt;=4,4," "))</f>
        <v xml:space="preserve"> </v>
      </c>
    </row>
    <row r="145" spans="2:6" s="5" customFormat="1" ht="15">
      <c r="B145" s="8" t="s">
        <v>149</v>
      </c>
      <c r="C145" s="10" t="str">
        <f>Input!$J$31</f>
        <v>n/a</v>
      </c>
    </row>
    <row r="146" spans="2:6" s="5" customFormat="1" ht="15">
      <c r="B146" s="9" t="str">
        <f>IF($C145="n/a"," ",IF($C145&gt;=0,0," "))</f>
        <v xml:space="preserve"> </v>
      </c>
      <c r="C146" s="9" t="str">
        <f>IF($C145="n/a"," ",IF($C145&gt;=1,1," "))</f>
        <v xml:space="preserve"> </v>
      </c>
      <c r="D146" s="7" t="str">
        <f>IF($C145="n/a"," ",IF($C145&gt;=2,2," "))</f>
        <v xml:space="preserve"> </v>
      </c>
      <c r="E146" s="7" t="str">
        <f>IF($C145="n/a"," ",IF($C145&gt;=3,3," "))</f>
        <v xml:space="preserve"> </v>
      </c>
      <c r="F146" s="7" t="str">
        <f>IF($C145="n/a"," ",IF($C145&gt;=4,4," "))</f>
        <v xml:space="preserve"> </v>
      </c>
    </row>
    <row r="147" spans="2:6" s="5" customFormat="1" ht="15">
      <c r="B147" s="8"/>
      <c r="C147" s="8"/>
    </row>
    <row r="148" spans="2:6" s="197" customFormat="1" ht="15.75">
      <c r="B148" s="196" t="s">
        <v>141</v>
      </c>
      <c r="C148" s="196"/>
      <c r="D148" s="196"/>
      <c r="E148" s="196"/>
      <c r="F148" s="196"/>
    </row>
    <row r="149" spans="2:6" s="5" customFormat="1" ht="7.5" customHeight="1">
      <c r="B149" s="8"/>
      <c r="C149" s="8"/>
    </row>
    <row r="150" spans="2:6" s="5" customFormat="1" ht="15">
      <c r="B150" s="8" t="s">
        <v>17</v>
      </c>
      <c r="C150" s="8" t="s">
        <v>16</v>
      </c>
      <c r="D150" s="6" t="s">
        <v>15</v>
      </c>
      <c r="E150" s="6" t="s">
        <v>14</v>
      </c>
      <c r="F150" s="6" t="s">
        <v>13</v>
      </c>
    </row>
    <row r="151" spans="2:6" s="5" customFormat="1" ht="15">
      <c r="B151" s="8" t="s">
        <v>33</v>
      </c>
      <c r="C151" s="10" t="str">
        <f>Input!$D$32</f>
        <v>n/a</v>
      </c>
      <c r="D151" s="6"/>
      <c r="E151" s="6"/>
      <c r="F151" s="6"/>
    </row>
    <row r="152" spans="2:6" s="5" customFormat="1" ht="15">
      <c r="B152" s="9" t="str">
        <f>IF($C151="n/a"," ",IF($C151&gt;=0,0," "))</f>
        <v xml:space="preserve"> </v>
      </c>
      <c r="C152" s="9" t="str">
        <f>IF($C151="n/a"," ",IF($C151&gt;=1,1," "))</f>
        <v xml:space="preserve"> </v>
      </c>
      <c r="D152" s="7" t="str">
        <f>IF($C151="n/a"," ",IF($C151&gt;=2,2," "))</f>
        <v xml:space="preserve"> </v>
      </c>
      <c r="E152" s="7" t="str">
        <f>IF($C151="n/a"," ",IF($C151&gt;=3,3," "))</f>
        <v xml:space="preserve"> </v>
      </c>
      <c r="F152" s="7" t="str">
        <f>IF($C151="n/a"," ",IF($C151&gt;=4,4," "))</f>
        <v xml:space="preserve"> </v>
      </c>
    </row>
    <row r="153" spans="2:6" s="5" customFormat="1" ht="15">
      <c r="B153" s="8" t="s">
        <v>34</v>
      </c>
      <c r="C153" s="10" t="str">
        <f>Input!$F$32</f>
        <v>n/a</v>
      </c>
    </row>
    <row r="154" spans="2:6" s="5" customFormat="1" ht="15">
      <c r="B154" s="9" t="str">
        <f>IF($C153="n/a"," ",IF($C153&gt;=0,0," "))</f>
        <v xml:space="preserve"> </v>
      </c>
      <c r="C154" s="9" t="str">
        <f>IF($C153="n/a"," ",IF($C153&gt;=1,1," "))</f>
        <v xml:space="preserve"> </v>
      </c>
      <c r="D154" s="7" t="str">
        <f>IF($C153="n/a"," ",IF($C153&gt;=2,2," "))</f>
        <v xml:space="preserve"> </v>
      </c>
      <c r="E154" s="7" t="str">
        <f>IF($C153="n/a"," ",IF($C153&gt;=3,3," "))</f>
        <v xml:space="preserve"> </v>
      </c>
      <c r="F154" s="7" t="str">
        <f>IF($C153="n/a"," ",IF($C153&gt;=4,4," "))</f>
        <v xml:space="preserve"> </v>
      </c>
    </row>
    <row r="155" spans="2:6" s="5" customFormat="1" ht="15">
      <c r="B155" s="8" t="s">
        <v>35</v>
      </c>
      <c r="C155" s="10" t="str">
        <f>Input!$H$32</f>
        <v>n/a</v>
      </c>
    </row>
    <row r="156" spans="2:6" s="5" customFormat="1" ht="15">
      <c r="B156" s="9" t="str">
        <f>IF($C155="n/a"," ",IF($C155&gt;=0,0," "))</f>
        <v xml:space="preserve"> </v>
      </c>
      <c r="C156" s="9" t="str">
        <f>IF($C155="n/a"," ",IF($C155&gt;=1,1," "))</f>
        <v xml:space="preserve"> </v>
      </c>
      <c r="D156" s="7" t="str">
        <f>IF($C155="n/a"," ",IF($C155&gt;=2,2," "))</f>
        <v xml:space="preserve"> </v>
      </c>
      <c r="E156" s="7" t="str">
        <f>IF($C155="n/a"," ",IF($C155&gt;=3,3," "))</f>
        <v xml:space="preserve"> </v>
      </c>
      <c r="F156" s="7" t="str">
        <f>IF($C155="n/a"," ",IF($C155&gt;=4,4," "))</f>
        <v xml:space="preserve"> </v>
      </c>
    </row>
    <row r="157" spans="2:6" s="5" customFormat="1" ht="15">
      <c r="B157" s="8" t="s">
        <v>149</v>
      </c>
      <c r="C157" s="10" t="str">
        <f>Input!$J$32</f>
        <v>n/a</v>
      </c>
    </row>
    <row r="158" spans="2:6" s="5" customFormat="1" ht="15">
      <c r="B158" s="9" t="str">
        <f>IF($C157="n/a"," ",IF($C157&gt;=0,0," "))</f>
        <v xml:space="preserve"> </v>
      </c>
      <c r="C158" s="9" t="str">
        <f>IF($C157="n/a"," ",IF($C157&gt;=1,1," "))</f>
        <v xml:space="preserve"> </v>
      </c>
      <c r="D158" s="7" t="str">
        <f>IF($C157="n/a"," ",IF($C157&gt;=2,2," "))</f>
        <v xml:space="preserve"> </v>
      </c>
      <c r="E158" s="7" t="str">
        <f>IF($C157="n/a"," ",IF($C157&gt;=3,3," "))</f>
        <v xml:space="preserve"> </v>
      </c>
      <c r="F158" s="7" t="str">
        <f>IF($C157="n/a"," ",IF($C157&gt;=4,4," "))</f>
        <v xml:space="preserve"> </v>
      </c>
    </row>
    <row r="159" spans="2:6" s="5" customFormat="1" ht="15">
      <c r="B159" s="8"/>
      <c r="C159" s="8"/>
    </row>
    <row r="160" spans="2:6" s="197" customFormat="1" ht="15.75">
      <c r="B160" s="196" t="s">
        <v>140</v>
      </c>
      <c r="C160" s="196"/>
      <c r="D160" s="196"/>
      <c r="E160" s="196"/>
      <c r="F160" s="196"/>
    </row>
    <row r="161" spans="2:6" s="5" customFormat="1" ht="7.5" customHeight="1">
      <c r="B161" s="8"/>
      <c r="C161" s="8"/>
    </row>
    <row r="162" spans="2:6" s="5" customFormat="1" ht="15">
      <c r="B162" s="8" t="s">
        <v>17</v>
      </c>
      <c r="C162" s="8" t="s">
        <v>16</v>
      </c>
      <c r="D162" s="6" t="s">
        <v>15</v>
      </c>
      <c r="E162" s="6" t="s">
        <v>14</v>
      </c>
      <c r="F162" s="6" t="s">
        <v>13</v>
      </c>
    </row>
    <row r="163" spans="2:6" s="5" customFormat="1" ht="15">
      <c r="B163" s="8" t="s">
        <v>33</v>
      </c>
      <c r="C163" s="10" t="str">
        <f>Input!$D$33</f>
        <v>n/a</v>
      </c>
      <c r="D163" s="6"/>
      <c r="E163" s="6"/>
      <c r="F163" s="6"/>
    </row>
    <row r="164" spans="2:6" s="5" customFormat="1" ht="15">
      <c r="B164" s="9" t="str">
        <f>IF($C163="n/a"," ",IF($C163&gt;=0,0," "))</f>
        <v xml:space="preserve"> </v>
      </c>
      <c r="C164" s="9" t="str">
        <f>IF($C163="n/a"," ",IF($C163&gt;=1,1," "))</f>
        <v xml:space="preserve"> </v>
      </c>
      <c r="D164" s="7" t="str">
        <f>IF($C163="n/a"," ",IF($C163&gt;=2,2," "))</f>
        <v xml:space="preserve"> </v>
      </c>
      <c r="E164" s="7" t="str">
        <f>IF($C163="n/a"," ",IF($C163&gt;=3,3," "))</f>
        <v xml:space="preserve"> </v>
      </c>
      <c r="F164" s="7" t="str">
        <f>IF($C163="n/a"," ",IF($C163&gt;=4,4," "))</f>
        <v xml:space="preserve"> </v>
      </c>
    </row>
    <row r="165" spans="2:6" s="5" customFormat="1" ht="15">
      <c r="B165" s="8" t="s">
        <v>34</v>
      </c>
      <c r="C165" s="10" t="str">
        <f>Input!$F$33</f>
        <v>n/a</v>
      </c>
    </row>
    <row r="166" spans="2:6" s="5" customFormat="1" ht="15">
      <c r="B166" s="9" t="str">
        <f>IF($C165="n/a"," ",IF($C165&gt;=0,0," "))</f>
        <v xml:space="preserve"> </v>
      </c>
      <c r="C166" s="9" t="str">
        <f>IF($C165="n/a"," ",IF($C165&gt;=1,1," "))</f>
        <v xml:space="preserve"> </v>
      </c>
      <c r="D166" s="7" t="str">
        <f>IF($C165="n/a"," ",IF($C165&gt;=2,2," "))</f>
        <v xml:space="preserve"> </v>
      </c>
      <c r="E166" s="7" t="str">
        <f>IF($C165="n/a"," ",IF($C165&gt;=3,3," "))</f>
        <v xml:space="preserve"> </v>
      </c>
      <c r="F166" s="7" t="str">
        <f>IF($C165="n/a"," ",IF($C165&gt;=4,4," "))</f>
        <v xml:space="preserve"> </v>
      </c>
    </row>
    <row r="167" spans="2:6" s="5" customFormat="1" ht="15">
      <c r="B167" s="8" t="s">
        <v>35</v>
      </c>
      <c r="C167" s="10" t="str">
        <f>Input!$H$33</f>
        <v>n/a</v>
      </c>
    </row>
    <row r="168" spans="2:6" s="5" customFormat="1" ht="15">
      <c r="B168" s="9" t="str">
        <f>IF($C167="n/a"," ",IF($C167&gt;=0,0," "))</f>
        <v xml:space="preserve"> </v>
      </c>
      <c r="C168" s="9" t="str">
        <f>IF($C167="n/a"," ",IF($C167&gt;=1,1," "))</f>
        <v xml:space="preserve"> </v>
      </c>
      <c r="D168" s="7" t="str">
        <f>IF($C167="n/a"," ",IF($C167&gt;=2,2," "))</f>
        <v xml:space="preserve"> </v>
      </c>
      <c r="E168" s="7" t="str">
        <f>IF($C167="n/a"," ",IF($C167&gt;=3,3," "))</f>
        <v xml:space="preserve"> </v>
      </c>
      <c r="F168" s="7" t="str">
        <f>IF($C167="n/a"," ",IF($C167&gt;=4,4," "))</f>
        <v xml:space="preserve"> </v>
      </c>
    </row>
    <row r="169" spans="2:6" s="5" customFormat="1" ht="15">
      <c r="B169" s="8" t="s">
        <v>149</v>
      </c>
      <c r="C169" s="10" t="str">
        <f>Input!$J$33</f>
        <v>n/a</v>
      </c>
    </row>
    <row r="170" spans="2:6" s="5" customFormat="1" ht="15">
      <c r="B170" s="9" t="str">
        <f>IF($C169="n/a"," ",IF($C169&gt;=0,0," "))</f>
        <v xml:space="preserve"> </v>
      </c>
      <c r="C170" s="9" t="str">
        <f>IF($C169="n/a"," ",IF($C169&gt;=1,1," "))</f>
        <v xml:space="preserve"> </v>
      </c>
      <c r="D170" s="7" t="str">
        <f>IF($C169="n/a"," ",IF($C169&gt;=2,2," "))</f>
        <v xml:space="preserve"> </v>
      </c>
      <c r="E170" s="7" t="str">
        <f>IF($C169="n/a"," ",IF($C169&gt;=3,3," "))</f>
        <v xml:space="preserve"> </v>
      </c>
      <c r="F170" s="7" t="str">
        <f>IF($C169="n/a"," ",IF($C169&gt;=4,4," "))</f>
        <v xml:space="preserve"> </v>
      </c>
    </row>
    <row r="171" spans="2:6" s="5" customFormat="1" ht="15">
      <c r="B171" s="8"/>
      <c r="C171" s="8"/>
    </row>
    <row r="172" spans="2:6" s="197" customFormat="1" ht="15.75">
      <c r="B172" s="196" t="s">
        <v>139</v>
      </c>
      <c r="C172" s="196"/>
      <c r="D172" s="196"/>
      <c r="E172" s="196"/>
      <c r="F172" s="196"/>
    </row>
    <row r="173" spans="2:6" s="5" customFormat="1" ht="7.5" customHeight="1">
      <c r="B173" s="8"/>
      <c r="C173" s="8"/>
    </row>
    <row r="174" spans="2:6" s="5" customFormat="1" ht="15">
      <c r="B174" s="8" t="s">
        <v>17</v>
      </c>
      <c r="C174" s="8" t="s">
        <v>16</v>
      </c>
      <c r="D174" s="6" t="s">
        <v>15</v>
      </c>
      <c r="E174" s="6" t="s">
        <v>14</v>
      </c>
      <c r="F174" s="6" t="s">
        <v>13</v>
      </c>
    </row>
    <row r="175" spans="2:6" s="5" customFormat="1" ht="15">
      <c r="B175" s="8" t="s">
        <v>33</v>
      </c>
      <c r="C175" s="10" t="str">
        <f>Input!$D$34</f>
        <v>n/a</v>
      </c>
      <c r="D175" s="6"/>
      <c r="E175" s="6"/>
      <c r="F175" s="6"/>
    </row>
    <row r="176" spans="2:6" s="5" customFormat="1" ht="15">
      <c r="B176" s="9" t="str">
        <f>IF($C175="n/a"," ",IF($C175&gt;=0,0," "))</f>
        <v xml:space="preserve"> </v>
      </c>
      <c r="C176" s="9" t="str">
        <f>IF($C175="n/a"," ",IF($C175&gt;=1,1," "))</f>
        <v xml:space="preserve"> </v>
      </c>
      <c r="D176" s="7" t="str">
        <f>IF($C175="n/a"," ",IF($C175&gt;=2,2," "))</f>
        <v xml:space="preserve"> </v>
      </c>
      <c r="E176" s="7" t="str">
        <f>IF($C175="n/a"," ",IF($C175&gt;=3,3," "))</f>
        <v xml:space="preserve"> </v>
      </c>
      <c r="F176" s="7" t="str">
        <f>IF($C175="n/a"," ",IF($C175&gt;=4,4," "))</f>
        <v xml:space="preserve"> </v>
      </c>
    </row>
    <row r="177" spans="2:6" s="5" customFormat="1" ht="15">
      <c r="B177" s="8" t="s">
        <v>34</v>
      </c>
      <c r="C177" s="10" t="str">
        <f>Input!$F$34</f>
        <v>n/a</v>
      </c>
    </row>
    <row r="178" spans="2:6" s="5" customFormat="1" ht="15">
      <c r="B178" s="9" t="str">
        <f>IF($C177="n/a"," ",IF($C177&gt;=0,0," "))</f>
        <v xml:space="preserve"> </v>
      </c>
      <c r="C178" s="9" t="str">
        <f>IF($C177="n/a"," ",IF($C177&gt;=1,1," "))</f>
        <v xml:space="preserve"> </v>
      </c>
      <c r="D178" s="7" t="str">
        <f>IF($C177="n/a"," ",IF($C177&gt;=2,2," "))</f>
        <v xml:space="preserve"> </v>
      </c>
      <c r="E178" s="7" t="str">
        <f>IF($C177="n/a"," ",IF($C177&gt;=3,3," "))</f>
        <v xml:space="preserve"> </v>
      </c>
      <c r="F178" s="7" t="str">
        <f>IF($C177="n/a"," ",IF($C177&gt;=4,4," "))</f>
        <v xml:space="preserve"> </v>
      </c>
    </row>
    <row r="179" spans="2:6" s="5" customFormat="1" ht="15">
      <c r="B179" s="8" t="s">
        <v>35</v>
      </c>
      <c r="C179" s="10" t="str">
        <f>Input!$H$34</f>
        <v>n/a</v>
      </c>
    </row>
    <row r="180" spans="2:6" s="5" customFormat="1" ht="15">
      <c r="B180" s="9" t="str">
        <f>IF($C179="n/a"," ",IF($C179&gt;=0,0," "))</f>
        <v xml:space="preserve"> </v>
      </c>
      <c r="C180" s="9" t="str">
        <f>IF($C179="n/a"," ",IF($C179&gt;=1,1," "))</f>
        <v xml:space="preserve"> </v>
      </c>
      <c r="D180" s="7" t="str">
        <f>IF($C179="n/a"," ",IF($C179&gt;=2,2," "))</f>
        <v xml:space="preserve"> </v>
      </c>
      <c r="E180" s="7" t="str">
        <f>IF($C179="n/a"," ",IF($C179&gt;=3,3," "))</f>
        <v xml:space="preserve"> </v>
      </c>
      <c r="F180" s="7" t="str">
        <f>IF($C179="n/a"," ",IF($C179&gt;=4,4," "))</f>
        <v xml:space="preserve"> </v>
      </c>
    </row>
    <row r="181" spans="2:6" s="5" customFormat="1" ht="15">
      <c r="B181" s="8" t="s">
        <v>149</v>
      </c>
      <c r="C181" s="10" t="str">
        <f>Input!$J$34</f>
        <v>n/a</v>
      </c>
    </row>
    <row r="182" spans="2:6" s="5" customFormat="1" ht="15">
      <c r="B182" s="9" t="str">
        <f>IF($C181="n/a"," ",IF($C181&gt;=0,0," "))</f>
        <v xml:space="preserve"> </v>
      </c>
      <c r="C182" s="9" t="str">
        <f>IF($C181="n/a"," ",IF($C181&gt;=1,1," "))</f>
        <v xml:space="preserve"> </v>
      </c>
      <c r="D182" s="7" t="str">
        <f>IF($C181="n/a"," ",IF($C181&gt;=2,2," "))</f>
        <v xml:space="preserve"> </v>
      </c>
      <c r="E182" s="7" t="str">
        <f>IF($C181="n/a"," ",IF($C181&gt;=3,3," "))</f>
        <v xml:space="preserve"> </v>
      </c>
      <c r="F182" s="7" t="str">
        <f>IF($C181="n/a"," ",IF($C181&gt;=4,4," "))</f>
        <v xml:space="preserve"> </v>
      </c>
    </row>
    <row r="183" spans="2:6" s="5" customFormat="1" ht="15">
      <c r="B183" s="8"/>
      <c r="C183" s="8"/>
    </row>
    <row r="184" spans="2:6" s="197" customFormat="1" ht="15.75">
      <c r="B184" s="196" t="s">
        <v>138</v>
      </c>
      <c r="C184" s="196"/>
      <c r="D184" s="196"/>
      <c r="E184" s="196"/>
      <c r="F184" s="196"/>
    </row>
    <row r="185" spans="2:6" s="5" customFormat="1" ht="7.5" customHeight="1">
      <c r="B185" s="8"/>
      <c r="C185" s="8"/>
    </row>
    <row r="186" spans="2:6" s="5" customFormat="1" ht="15">
      <c r="B186" s="8" t="s">
        <v>17</v>
      </c>
      <c r="C186" s="8" t="s">
        <v>16</v>
      </c>
      <c r="D186" s="6" t="s">
        <v>15</v>
      </c>
      <c r="E186" s="6" t="s">
        <v>14</v>
      </c>
      <c r="F186" s="6" t="s">
        <v>13</v>
      </c>
    </row>
    <row r="187" spans="2:6" s="5" customFormat="1" ht="15">
      <c r="B187" s="8" t="s">
        <v>33</v>
      </c>
      <c r="C187" s="10" t="str">
        <f>Input!$D$35</f>
        <v>n/a</v>
      </c>
      <c r="D187" s="6"/>
      <c r="E187" s="6"/>
      <c r="F187" s="6"/>
    </row>
    <row r="188" spans="2:6" s="5" customFormat="1" ht="15">
      <c r="B188" s="9" t="str">
        <f>IF($C187="n/a"," ",IF($C187&gt;=0,0," "))</f>
        <v xml:space="preserve"> </v>
      </c>
      <c r="C188" s="9" t="str">
        <f>IF($C187="n/a"," ",IF($C187&gt;=1,1," "))</f>
        <v xml:space="preserve"> </v>
      </c>
      <c r="D188" s="7" t="str">
        <f>IF($C187="n/a"," ",IF($C187&gt;=2,2," "))</f>
        <v xml:space="preserve"> </v>
      </c>
      <c r="E188" s="7" t="str">
        <f>IF($C187="n/a"," ",IF($C187&gt;=3,3," "))</f>
        <v xml:space="preserve"> </v>
      </c>
      <c r="F188" s="7" t="str">
        <f>IF($C187="n/a"," ",IF($C187&gt;=4,4," "))</f>
        <v xml:space="preserve"> </v>
      </c>
    </row>
    <row r="189" spans="2:6" s="5" customFormat="1" ht="15">
      <c r="B189" s="8" t="s">
        <v>34</v>
      </c>
      <c r="C189" s="10" t="str">
        <f>Input!$F$35</f>
        <v>n/a</v>
      </c>
    </row>
    <row r="190" spans="2:6" s="5" customFormat="1" ht="15">
      <c r="B190" s="9" t="str">
        <f>IF($C189="n/a"," ",IF($C189&gt;=0,0," "))</f>
        <v xml:space="preserve"> </v>
      </c>
      <c r="C190" s="9" t="str">
        <f>IF($C189="n/a"," ",IF($C189&gt;=1,1," "))</f>
        <v xml:space="preserve"> </v>
      </c>
      <c r="D190" s="7" t="str">
        <f>IF($C189="n/a"," ",IF($C189&gt;=2,2," "))</f>
        <v xml:space="preserve"> </v>
      </c>
      <c r="E190" s="7" t="str">
        <f>IF($C189="n/a"," ",IF($C189&gt;=3,3," "))</f>
        <v xml:space="preserve"> </v>
      </c>
      <c r="F190" s="7" t="str">
        <f>IF($C189="n/a"," ",IF($C189&gt;=4,4," "))</f>
        <v xml:space="preserve"> </v>
      </c>
    </row>
    <row r="191" spans="2:6" s="5" customFormat="1" ht="15">
      <c r="B191" s="8" t="s">
        <v>35</v>
      </c>
      <c r="C191" s="10" t="str">
        <f>Input!$H$35</f>
        <v>n/a</v>
      </c>
    </row>
    <row r="192" spans="2:6" s="5" customFormat="1" ht="15">
      <c r="B192" s="9" t="str">
        <f>IF($C191="n/a"," ",IF($C191&gt;=0,0," "))</f>
        <v xml:space="preserve"> </v>
      </c>
      <c r="C192" s="9" t="str">
        <f>IF($C191="n/a"," ",IF($C191&gt;=1,1," "))</f>
        <v xml:space="preserve"> </v>
      </c>
      <c r="D192" s="7" t="str">
        <f>IF($C191="n/a"," ",IF($C191&gt;=2,2," "))</f>
        <v xml:space="preserve"> </v>
      </c>
      <c r="E192" s="7" t="str">
        <f>IF($C191="n/a"," ",IF($C191&gt;=3,3," "))</f>
        <v xml:space="preserve"> </v>
      </c>
      <c r="F192" s="7" t="str">
        <f>IF($C191="n/a"," ",IF($C191&gt;=4,4," "))</f>
        <v xml:space="preserve"> </v>
      </c>
    </row>
    <row r="193" spans="2:6" s="5" customFormat="1" ht="15">
      <c r="B193" s="8" t="s">
        <v>149</v>
      </c>
      <c r="C193" s="10" t="str">
        <f>Input!$J$35</f>
        <v>n/a</v>
      </c>
    </row>
    <row r="194" spans="2:6" s="5" customFormat="1" ht="15">
      <c r="B194" s="9" t="str">
        <f>IF($C193="n/a"," ",IF($C193&gt;=0,0," "))</f>
        <v xml:space="preserve"> </v>
      </c>
      <c r="C194" s="9" t="str">
        <f>IF($C193="n/a"," ",IF($C193&gt;=1,1," "))</f>
        <v xml:space="preserve"> </v>
      </c>
      <c r="D194" s="7" t="str">
        <f>IF($C193="n/a"," ",IF($C193&gt;=2,2," "))</f>
        <v xml:space="preserve"> </v>
      </c>
      <c r="E194" s="7" t="str">
        <f>IF($C193="n/a"," ",IF($C193&gt;=3,3," "))</f>
        <v xml:space="preserve"> </v>
      </c>
      <c r="F194" s="7" t="str">
        <f>IF($C193="n/a"," ",IF($C193&gt;=4,4," "))</f>
        <v xml:space="preserve"> </v>
      </c>
    </row>
    <row r="195" spans="2:6" s="5" customFormat="1" ht="15">
      <c r="B195" s="8"/>
      <c r="C195" s="8"/>
    </row>
    <row r="196" spans="2:6" s="197" customFormat="1" ht="15.75">
      <c r="B196" s="196" t="s">
        <v>137</v>
      </c>
      <c r="C196" s="196"/>
      <c r="D196" s="196"/>
      <c r="E196" s="196"/>
      <c r="F196" s="196"/>
    </row>
    <row r="197" spans="2:6" s="5" customFormat="1" ht="7.5" customHeight="1">
      <c r="B197" s="8"/>
      <c r="C197" s="8"/>
    </row>
    <row r="198" spans="2:6" s="5" customFormat="1" ht="15">
      <c r="B198" s="8" t="s">
        <v>17</v>
      </c>
      <c r="C198" s="8" t="s">
        <v>16</v>
      </c>
      <c r="D198" s="6" t="s">
        <v>15</v>
      </c>
      <c r="E198" s="6" t="s">
        <v>14</v>
      </c>
      <c r="F198" s="6" t="s">
        <v>13</v>
      </c>
    </row>
    <row r="199" spans="2:6" s="5" customFormat="1" ht="15">
      <c r="B199" s="8" t="s">
        <v>33</v>
      </c>
      <c r="C199" s="10" t="str">
        <f>Input!$D$36</f>
        <v>n/a</v>
      </c>
      <c r="D199" s="6"/>
      <c r="E199" s="6"/>
      <c r="F199" s="6"/>
    </row>
    <row r="200" spans="2:6" s="5" customFormat="1" ht="15">
      <c r="B200" s="9" t="str">
        <f>IF($C199="n/a"," ",IF($C199&gt;=0,0," "))</f>
        <v xml:space="preserve"> </v>
      </c>
      <c r="C200" s="9" t="str">
        <f>IF($C199="n/a"," ",IF($C199&gt;=1,1," "))</f>
        <v xml:space="preserve"> </v>
      </c>
      <c r="D200" s="7" t="str">
        <f>IF($C199="n/a"," ",IF($C199&gt;=2,2," "))</f>
        <v xml:space="preserve"> </v>
      </c>
      <c r="E200" s="7" t="str">
        <f>IF($C199="n/a"," ",IF($C199&gt;=3,3," "))</f>
        <v xml:space="preserve"> </v>
      </c>
      <c r="F200" s="7" t="str">
        <f>IF($C199="n/a"," ",IF($C199&gt;=4,4," "))</f>
        <v xml:space="preserve"> </v>
      </c>
    </row>
    <row r="201" spans="2:6" s="5" customFormat="1" ht="15">
      <c r="B201" s="8" t="s">
        <v>34</v>
      </c>
      <c r="C201" s="10" t="str">
        <f>Input!$F$36</f>
        <v>n/a</v>
      </c>
    </row>
    <row r="202" spans="2:6" s="5" customFormat="1" ht="15">
      <c r="B202" s="9" t="str">
        <f>IF($C201="n/a"," ",IF($C201&gt;=0,0," "))</f>
        <v xml:space="preserve"> </v>
      </c>
      <c r="C202" s="9" t="str">
        <f>IF($C201="n/a"," ",IF($C201&gt;=1,1," "))</f>
        <v xml:space="preserve"> </v>
      </c>
      <c r="D202" s="7" t="str">
        <f>IF($C201="n/a"," ",IF($C201&gt;=2,2," "))</f>
        <v xml:space="preserve"> </v>
      </c>
      <c r="E202" s="7" t="str">
        <f>IF($C201="n/a"," ",IF($C201&gt;=3,3," "))</f>
        <v xml:space="preserve"> </v>
      </c>
      <c r="F202" s="7" t="str">
        <f>IF($C201="n/a"," ",IF($C201&gt;=4,4," "))</f>
        <v xml:space="preserve"> </v>
      </c>
    </row>
    <row r="203" spans="2:6" s="5" customFormat="1" ht="15">
      <c r="B203" s="8" t="s">
        <v>35</v>
      </c>
      <c r="C203" s="10" t="str">
        <f>Input!$H$36</f>
        <v>n/a</v>
      </c>
    </row>
    <row r="204" spans="2:6" s="5" customFormat="1" ht="15">
      <c r="B204" s="9" t="str">
        <f>IF($C203="n/a"," ",IF($C203&gt;=0,0," "))</f>
        <v xml:space="preserve"> </v>
      </c>
      <c r="C204" s="9" t="str">
        <f>IF($C203="n/a"," ",IF($C203&gt;=1,1," "))</f>
        <v xml:space="preserve"> </v>
      </c>
      <c r="D204" s="7" t="str">
        <f>IF($C203="n/a"," ",IF($C203&gt;=2,2," "))</f>
        <v xml:space="preserve"> </v>
      </c>
      <c r="E204" s="7" t="str">
        <f>IF($C203="n/a"," ",IF($C203&gt;=3,3," "))</f>
        <v xml:space="preserve"> </v>
      </c>
      <c r="F204" s="7" t="str">
        <f>IF($C203="n/a"," ",IF($C203&gt;=4,4," "))</f>
        <v xml:space="preserve"> </v>
      </c>
    </row>
    <row r="205" spans="2:6" s="5" customFormat="1" ht="15">
      <c r="B205" s="8" t="s">
        <v>149</v>
      </c>
      <c r="C205" s="10" t="str">
        <f>Input!$J$36</f>
        <v>n/a</v>
      </c>
    </row>
    <row r="206" spans="2:6" s="5" customFormat="1" ht="15">
      <c r="B206" s="9" t="str">
        <f>IF($C205="n/a"," ",IF($C205&gt;=0,0," "))</f>
        <v xml:space="preserve"> </v>
      </c>
      <c r="C206" s="9" t="str">
        <f>IF($C205="n/a"," ",IF($C205&gt;=1,1," "))</f>
        <v xml:space="preserve"> </v>
      </c>
      <c r="D206" s="7" t="str">
        <f>IF($C205="n/a"," ",IF($C205&gt;=2,2," "))</f>
        <v xml:space="preserve"> </v>
      </c>
      <c r="E206" s="7" t="str">
        <f>IF($C205="n/a"," ",IF($C205&gt;=3,3," "))</f>
        <v xml:space="preserve"> </v>
      </c>
      <c r="F206" s="7" t="str">
        <f>IF($C205="n/a"," ",IF($C205&gt;=4,4," "))</f>
        <v xml:space="preserve"> </v>
      </c>
    </row>
    <row r="207" spans="2:6" s="5" customFormat="1" ht="15">
      <c r="B207" s="8"/>
      <c r="C207" s="8"/>
    </row>
    <row r="208" spans="2:6" s="197" customFormat="1" ht="15.75">
      <c r="B208" s="196" t="s">
        <v>136</v>
      </c>
      <c r="C208" s="196"/>
      <c r="D208" s="196"/>
      <c r="E208" s="196"/>
      <c r="F208" s="196"/>
    </row>
    <row r="209" spans="2:6" s="5" customFormat="1" ht="7.5" customHeight="1">
      <c r="B209" s="8"/>
      <c r="C209" s="8"/>
    </row>
    <row r="210" spans="2:6" s="5" customFormat="1" ht="15">
      <c r="B210" s="8" t="s">
        <v>17</v>
      </c>
      <c r="C210" s="8" t="s">
        <v>16</v>
      </c>
      <c r="D210" s="6" t="s">
        <v>15</v>
      </c>
      <c r="E210" s="6" t="s">
        <v>14</v>
      </c>
      <c r="F210" s="6" t="s">
        <v>13</v>
      </c>
    </row>
    <row r="211" spans="2:6" s="5" customFormat="1" ht="15">
      <c r="B211" s="8" t="s">
        <v>33</v>
      </c>
      <c r="C211" s="10" t="str">
        <f>Input!$D$37</f>
        <v>n/a</v>
      </c>
      <c r="D211" s="6"/>
      <c r="E211" s="6"/>
      <c r="F211" s="6"/>
    </row>
    <row r="212" spans="2:6" s="5" customFormat="1" ht="15">
      <c r="B212" s="9" t="str">
        <f>IF($C211="n/a"," ",IF($C211&gt;=0,0," "))</f>
        <v xml:space="preserve"> </v>
      </c>
      <c r="C212" s="9" t="str">
        <f>IF($C211="n/a"," ",IF($C211&gt;=1,1," "))</f>
        <v xml:space="preserve"> </v>
      </c>
      <c r="D212" s="7" t="str">
        <f>IF($C211="n/a"," ",IF($C211&gt;=2,2," "))</f>
        <v xml:space="preserve"> </v>
      </c>
      <c r="E212" s="7" t="str">
        <f>IF($C211="n/a"," ",IF($C211&gt;=3,3," "))</f>
        <v xml:space="preserve"> </v>
      </c>
      <c r="F212" s="7" t="str">
        <f>IF($C211="n/a"," ",IF($C211&gt;=4,4," "))</f>
        <v xml:space="preserve"> </v>
      </c>
    </row>
    <row r="213" spans="2:6" s="5" customFormat="1" ht="15">
      <c r="B213" s="8" t="s">
        <v>34</v>
      </c>
      <c r="C213" s="10" t="str">
        <f>Input!$F$37</f>
        <v>n/a</v>
      </c>
    </row>
    <row r="214" spans="2:6" s="5" customFormat="1" ht="15">
      <c r="B214" s="9" t="str">
        <f>IF($C213="n/a"," ",IF($C213&gt;=0,0," "))</f>
        <v xml:space="preserve"> </v>
      </c>
      <c r="C214" s="9" t="str">
        <f>IF($C213="n/a"," ",IF($C213&gt;=1,1," "))</f>
        <v xml:space="preserve"> </v>
      </c>
      <c r="D214" s="7" t="str">
        <f>IF($C213="n/a"," ",IF($C213&gt;=2,2," "))</f>
        <v xml:space="preserve"> </v>
      </c>
      <c r="E214" s="7" t="str">
        <f>IF($C213="n/a"," ",IF($C213&gt;=3,3," "))</f>
        <v xml:space="preserve"> </v>
      </c>
      <c r="F214" s="7" t="str">
        <f>IF($C213="n/a"," ",IF($C213&gt;=4,4," "))</f>
        <v xml:space="preserve"> </v>
      </c>
    </row>
    <row r="215" spans="2:6" s="5" customFormat="1" ht="15">
      <c r="B215" s="8" t="s">
        <v>35</v>
      </c>
      <c r="C215" s="10" t="str">
        <f>Input!$H$37</f>
        <v>n/a</v>
      </c>
    </row>
    <row r="216" spans="2:6" s="5" customFormat="1" ht="15">
      <c r="B216" s="9" t="str">
        <f>IF($C215="n/a"," ",IF($C215&gt;=0,0," "))</f>
        <v xml:space="preserve"> </v>
      </c>
      <c r="C216" s="9" t="str">
        <f>IF($C215="n/a"," ",IF($C215&gt;=1,1," "))</f>
        <v xml:space="preserve"> </v>
      </c>
      <c r="D216" s="7" t="str">
        <f>IF($C215="n/a"," ",IF($C215&gt;=2,2," "))</f>
        <v xml:space="preserve"> </v>
      </c>
      <c r="E216" s="7" t="str">
        <f>IF($C215="n/a"," ",IF($C215&gt;=3,3," "))</f>
        <v xml:space="preserve"> </v>
      </c>
      <c r="F216" s="7" t="str">
        <f>IF($C215="n/a"," ",IF($C215&gt;=4,4," "))</f>
        <v xml:space="preserve"> </v>
      </c>
    </row>
    <row r="217" spans="2:6" s="5" customFormat="1" ht="15">
      <c r="B217" s="8" t="s">
        <v>149</v>
      </c>
      <c r="C217" s="10" t="str">
        <f>Input!$J$37</f>
        <v>n/a</v>
      </c>
    </row>
    <row r="218" spans="2:6" s="5" customFormat="1" ht="15">
      <c r="B218" s="9" t="str">
        <f>IF($C217="n/a"," ",IF($C217&gt;=0,0," "))</f>
        <v xml:space="preserve"> </v>
      </c>
      <c r="C218" s="9" t="str">
        <f>IF($C217="n/a"," ",IF($C217&gt;=1,1," "))</f>
        <v xml:space="preserve"> </v>
      </c>
      <c r="D218" s="7" t="str">
        <f>IF($C217="n/a"," ",IF($C217&gt;=2,2," "))</f>
        <v xml:space="preserve"> </v>
      </c>
      <c r="E218" s="7" t="str">
        <f>IF($C217="n/a"," ",IF($C217&gt;=3,3," "))</f>
        <v xml:space="preserve"> </v>
      </c>
      <c r="F218" s="7" t="str">
        <f>IF($C217="n/a"," ",IF($C217&gt;=4,4," "))</f>
        <v xml:space="preserve"> </v>
      </c>
    </row>
    <row r="219" spans="2:6" s="5" customFormat="1" ht="15">
      <c r="B219" s="8"/>
      <c r="C219" s="8"/>
    </row>
    <row r="220" spans="2:6" s="197" customFormat="1" ht="15.75">
      <c r="B220" s="196" t="s">
        <v>135</v>
      </c>
      <c r="C220" s="196"/>
      <c r="D220" s="196"/>
      <c r="E220" s="196"/>
      <c r="F220" s="196"/>
    </row>
    <row r="221" spans="2:6" s="5" customFormat="1" ht="7.5" customHeight="1">
      <c r="B221" s="8"/>
      <c r="C221" s="8"/>
    </row>
    <row r="222" spans="2:6" s="5" customFormat="1" ht="15">
      <c r="B222" s="8" t="s">
        <v>17</v>
      </c>
      <c r="C222" s="8" t="s">
        <v>16</v>
      </c>
      <c r="D222" s="6" t="s">
        <v>15</v>
      </c>
      <c r="E222" s="6" t="s">
        <v>14</v>
      </c>
      <c r="F222" s="6" t="s">
        <v>13</v>
      </c>
    </row>
    <row r="223" spans="2:6" s="5" customFormat="1" ht="15">
      <c r="B223" s="8" t="s">
        <v>33</v>
      </c>
      <c r="C223" s="10" t="str">
        <f>Input!$D$38</f>
        <v>n/a</v>
      </c>
      <c r="D223" s="6"/>
      <c r="E223" s="6"/>
      <c r="F223" s="6"/>
    </row>
    <row r="224" spans="2:6" s="5" customFormat="1" ht="15">
      <c r="B224" s="9" t="str">
        <f>IF($C223="n/a"," ",IF($C223&gt;=0,0," "))</f>
        <v xml:space="preserve"> </v>
      </c>
      <c r="C224" s="9" t="str">
        <f>IF($C223="n/a"," ",IF($C223&gt;=1,1," "))</f>
        <v xml:space="preserve"> </v>
      </c>
      <c r="D224" s="7" t="str">
        <f>IF($C223="n/a"," ",IF($C223&gt;=2,2," "))</f>
        <v xml:space="preserve"> </v>
      </c>
      <c r="E224" s="7" t="str">
        <f>IF($C223="n/a"," ",IF($C223&gt;=3,3," "))</f>
        <v xml:space="preserve"> </v>
      </c>
      <c r="F224" s="7" t="str">
        <f>IF($C223="n/a"," ",IF($C223&gt;=4,4," "))</f>
        <v xml:space="preserve"> </v>
      </c>
    </row>
    <row r="225" spans="2:6" s="5" customFormat="1" ht="15">
      <c r="B225" s="8" t="s">
        <v>34</v>
      </c>
      <c r="C225" s="10" t="str">
        <f>Input!$F$38</f>
        <v>n/a</v>
      </c>
    </row>
    <row r="226" spans="2:6" s="5" customFormat="1" ht="15">
      <c r="B226" s="9" t="str">
        <f>IF($C225="n/a"," ",IF($C225&gt;=0,0," "))</f>
        <v xml:space="preserve"> </v>
      </c>
      <c r="C226" s="9" t="str">
        <f>IF($C225="n/a"," ",IF($C225&gt;=1,1," "))</f>
        <v xml:space="preserve"> </v>
      </c>
      <c r="D226" s="7" t="str">
        <f>IF($C225="n/a"," ",IF($C225&gt;=2,2," "))</f>
        <v xml:space="preserve"> </v>
      </c>
      <c r="E226" s="7" t="str">
        <f>IF($C225="n/a"," ",IF($C225&gt;=3,3," "))</f>
        <v xml:space="preserve"> </v>
      </c>
      <c r="F226" s="7" t="str">
        <f>IF($C225="n/a"," ",IF($C225&gt;=4,4," "))</f>
        <v xml:space="preserve"> </v>
      </c>
    </row>
    <row r="227" spans="2:6" s="5" customFormat="1" ht="15">
      <c r="B227" s="8" t="s">
        <v>35</v>
      </c>
      <c r="C227" s="10" t="str">
        <f>Input!$H$38</f>
        <v>n/a</v>
      </c>
    </row>
    <row r="228" spans="2:6" s="5" customFormat="1" ht="15">
      <c r="B228" s="9" t="str">
        <f>IF($C227="n/a"," ",IF($C227&gt;=0,0," "))</f>
        <v xml:space="preserve"> </v>
      </c>
      <c r="C228" s="9" t="str">
        <f>IF($C227="n/a"," ",IF($C227&gt;=1,1," "))</f>
        <v xml:space="preserve"> </v>
      </c>
      <c r="D228" s="7" t="str">
        <f>IF($C227="n/a"," ",IF($C227&gt;=2,2," "))</f>
        <v xml:space="preserve"> </v>
      </c>
      <c r="E228" s="7" t="str">
        <f>IF($C227="n/a"," ",IF($C227&gt;=3,3," "))</f>
        <v xml:space="preserve"> </v>
      </c>
      <c r="F228" s="7" t="str">
        <f>IF($C227="n/a"," ",IF($C227&gt;=4,4," "))</f>
        <v xml:space="preserve"> </v>
      </c>
    </row>
    <row r="229" spans="2:6" s="5" customFormat="1" ht="15">
      <c r="B229" s="8" t="s">
        <v>149</v>
      </c>
      <c r="C229" s="10" t="str">
        <f>Input!$J$38</f>
        <v>n/a</v>
      </c>
    </row>
    <row r="230" spans="2:6" s="5" customFormat="1" ht="15">
      <c r="B230" s="9" t="str">
        <f>IF($C229="n/a"," ",IF($C229&gt;=0,0," "))</f>
        <v xml:space="preserve"> </v>
      </c>
      <c r="C230" s="9" t="str">
        <f>IF($C229="n/a"," ",IF($C229&gt;=1,1," "))</f>
        <v xml:space="preserve"> </v>
      </c>
      <c r="D230" s="7" t="str">
        <f>IF($C229="n/a"," ",IF($C229&gt;=2,2," "))</f>
        <v xml:space="preserve"> </v>
      </c>
      <c r="E230" s="7" t="str">
        <f>IF($C229="n/a"," ",IF($C229&gt;=3,3," "))</f>
        <v xml:space="preserve"> </v>
      </c>
      <c r="F230" s="7" t="str">
        <f>IF($C229="n/a"," ",IF($C229&gt;=4,4," "))</f>
        <v xml:space="preserve"> </v>
      </c>
    </row>
    <row r="231" spans="2:6" s="5" customFormat="1" ht="15">
      <c r="B231" s="8"/>
      <c r="C231" s="8"/>
    </row>
    <row r="232" spans="2:6" s="197" customFormat="1" ht="15.75">
      <c r="B232" s="196" t="s">
        <v>134</v>
      </c>
      <c r="C232" s="196"/>
      <c r="D232" s="196"/>
      <c r="E232" s="196"/>
      <c r="F232" s="196"/>
    </row>
    <row r="233" spans="2:6" s="5" customFormat="1" ht="7.5" customHeight="1">
      <c r="B233" s="8"/>
      <c r="C233" s="8"/>
    </row>
    <row r="234" spans="2:6" s="5" customFormat="1" ht="15">
      <c r="B234" s="8" t="s">
        <v>17</v>
      </c>
      <c r="C234" s="8" t="s">
        <v>16</v>
      </c>
      <c r="D234" s="6" t="s">
        <v>15</v>
      </c>
      <c r="E234" s="6" t="s">
        <v>14</v>
      </c>
      <c r="F234" s="6" t="s">
        <v>13</v>
      </c>
    </row>
    <row r="235" spans="2:6" s="5" customFormat="1" ht="15">
      <c r="B235" s="8" t="s">
        <v>33</v>
      </c>
      <c r="C235" s="10" t="str">
        <f>Input!$D$39</f>
        <v>n/a</v>
      </c>
      <c r="D235" s="6"/>
      <c r="E235" s="6"/>
      <c r="F235" s="6"/>
    </row>
    <row r="236" spans="2:6" s="5" customFormat="1" ht="15">
      <c r="B236" s="9" t="str">
        <f>IF($C235="n/a"," ",IF($C235&gt;=0,0," "))</f>
        <v xml:space="preserve"> </v>
      </c>
      <c r="C236" s="9" t="str">
        <f>IF($C235="n/a"," ",IF($C235&gt;=1,1," "))</f>
        <v xml:space="preserve"> </v>
      </c>
      <c r="D236" s="7" t="str">
        <f>IF($C235="n/a"," ",IF($C235&gt;=2,2," "))</f>
        <v xml:space="preserve"> </v>
      </c>
      <c r="E236" s="7" t="str">
        <f>IF($C235="n/a"," ",IF($C235&gt;=3,3," "))</f>
        <v xml:space="preserve"> </v>
      </c>
      <c r="F236" s="7" t="str">
        <f>IF($C235="n/a"," ",IF($C235&gt;=4,4," "))</f>
        <v xml:space="preserve"> </v>
      </c>
    </row>
    <row r="237" spans="2:6" s="5" customFormat="1" ht="15">
      <c r="B237" s="8" t="s">
        <v>34</v>
      </c>
      <c r="C237" s="10" t="str">
        <f>Input!$F$39</f>
        <v>n/a</v>
      </c>
    </row>
    <row r="238" spans="2:6" s="5" customFormat="1" ht="15">
      <c r="B238" s="9" t="str">
        <f>IF($C237="n/a"," ",IF($C237&gt;=0,0," "))</f>
        <v xml:space="preserve"> </v>
      </c>
      <c r="C238" s="9" t="str">
        <f>IF($C237="n/a"," ",IF($C237&gt;=1,1," "))</f>
        <v xml:space="preserve"> </v>
      </c>
      <c r="D238" s="7" t="str">
        <f>IF($C237="n/a"," ",IF($C237&gt;=2,2," "))</f>
        <v xml:space="preserve"> </v>
      </c>
      <c r="E238" s="7" t="str">
        <f>IF($C237="n/a"," ",IF($C237&gt;=3,3," "))</f>
        <v xml:space="preserve"> </v>
      </c>
      <c r="F238" s="7" t="str">
        <f>IF($C237="n/a"," ",IF($C237&gt;=4,4," "))</f>
        <v xml:space="preserve"> </v>
      </c>
    </row>
    <row r="239" spans="2:6" s="5" customFormat="1" ht="15">
      <c r="B239" s="8" t="s">
        <v>35</v>
      </c>
      <c r="C239" s="10" t="str">
        <f>Input!$H$39</f>
        <v>n/a</v>
      </c>
    </row>
    <row r="240" spans="2:6" s="5" customFormat="1" ht="15">
      <c r="B240" s="9" t="str">
        <f>IF($C239="n/a"," ",IF($C239&gt;=0,0," "))</f>
        <v xml:space="preserve"> </v>
      </c>
      <c r="C240" s="9" t="str">
        <f>IF($C239="n/a"," ",IF($C239&gt;=1,1," "))</f>
        <v xml:space="preserve"> </v>
      </c>
      <c r="D240" s="7" t="str">
        <f>IF($C239="n/a"," ",IF($C239&gt;=2,2," "))</f>
        <v xml:space="preserve"> </v>
      </c>
      <c r="E240" s="7" t="str">
        <f>IF($C239="n/a"," ",IF($C239&gt;=3,3," "))</f>
        <v xml:space="preserve"> </v>
      </c>
      <c r="F240" s="7" t="str">
        <f>IF($C239="n/a"," ",IF($C239&gt;=4,4," "))</f>
        <v xml:space="preserve"> </v>
      </c>
    </row>
    <row r="241" spans="2:6" s="5" customFormat="1" ht="15">
      <c r="B241" s="8" t="s">
        <v>149</v>
      </c>
      <c r="C241" s="10" t="str">
        <f>Input!$J$39</f>
        <v>n/a</v>
      </c>
    </row>
    <row r="242" spans="2:6" s="5" customFormat="1" ht="15">
      <c r="B242" s="9" t="str">
        <f>IF($C241="n/a"," ",IF($C241&gt;=0,0," "))</f>
        <v xml:space="preserve"> </v>
      </c>
      <c r="C242" s="9" t="str">
        <f>IF($C241="n/a"," ",IF($C241&gt;=1,1," "))</f>
        <v xml:space="preserve"> </v>
      </c>
      <c r="D242" s="7" t="str">
        <f>IF($C241="n/a"," ",IF($C241&gt;=2,2," "))</f>
        <v xml:space="preserve"> </v>
      </c>
      <c r="E242" s="7" t="str">
        <f>IF($C241="n/a"," ",IF($C241&gt;=3,3," "))</f>
        <v xml:space="preserve"> </v>
      </c>
      <c r="F242" s="7" t="str">
        <f>IF($C241="n/a"," ",IF($C241&gt;=4,4," "))</f>
        <v xml:space="preserve"> </v>
      </c>
    </row>
    <row r="243" spans="2:6" s="5" customFormat="1" ht="15">
      <c r="B243" s="8"/>
      <c r="C243" s="8"/>
    </row>
    <row r="244" spans="2:6" s="5" customFormat="1" ht="15">
      <c r="B244" s="8"/>
      <c r="C244" s="8"/>
    </row>
    <row r="245" spans="2:6" s="5" customFormat="1" ht="15">
      <c r="B245" s="8"/>
      <c r="C245" s="8"/>
    </row>
    <row r="246" spans="2:6" s="5" customFormat="1" ht="15">
      <c r="B246" s="8"/>
      <c r="C246" s="8"/>
    </row>
    <row r="247" spans="2:6" s="5" customFormat="1" ht="15">
      <c r="B247" s="8"/>
      <c r="C247" s="8"/>
    </row>
    <row r="248" spans="2:6" s="5" customFormat="1" ht="15">
      <c r="B248" s="8"/>
      <c r="C248" s="8"/>
    </row>
    <row r="249" spans="2:6" s="5" customFormat="1" ht="15">
      <c r="B249" s="8"/>
      <c r="C249" s="8"/>
    </row>
    <row r="250" spans="2:6" s="5" customFormat="1" ht="15">
      <c r="B250" s="8"/>
      <c r="C250" s="8"/>
    </row>
    <row r="251" spans="2:6" s="5" customFormat="1" ht="15">
      <c r="B251" s="8"/>
      <c r="C251" s="8"/>
    </row>
    <row r="252" spans="2:6" s="5" customFormat="1" ht="15">
      <c r="B252" s="8"/>
      <c r="C252" s="8"/>
    </row>
    <row r="253" spans="2:6" s="5" customFormat="1" ht="15">
      <c r="B253" s="8"/>
      <c r="C253" s="8"/>
    </row>
    <row r="254" spans="2:6" s="5" customFormat="1" ht="15">
      <c r="B254" s="8"/>
      <c r="C254" s="8"/>
    </row>
    <row r="255" spans="2:6" s="5" customFormat="1" ht="15">
      <c r="B255" s="8"/>
      <c r="C255" s="8"/>
    </row>
    <row r="256" spans="2:6" s="5" customFormat="1" ht="15">
      <c r="B256" s="8"/>
      <c r="C256" s="8"/>
    </row>
    <row r="257" spans="2:3" s="5" customFormat="1" ht="15">
      <c r="B257" s="8"/>
      <c r="C257" s="8"/>
    </row>
    <row r="258" spans="2:3" s="5" customFormat="1" ht="15">
      <c r="B258" s="8"/>
      <c r="C258" s="8"/>
    </row>
    <row r="259" spans="2:3" s="5" customFormat="1" ht="15">
      <c r="B259" s="8"/>
      <c r="C259" s="8"/>
    </row>
    <row r="260" spans="2:3" s="5" customFormat="1" ht="15">
      <c r="B260" s="8"/>
      <c r="C260" s="8"/>
    </row>
    <row r="261" spans="2:3" s="5" customFormat="1" ht="15">
      <c r="B261" s="8"/>
      <c r="C261" s="8"/>
    </row>
    <row r="262" spans="2:3" s="5" customFormat="1" ht="15">
      <c r="B262" s="8"/>
      <c r="C262" s="8"/>
    </row>
    <row r="263" spans="2:3" s="5" customFormat="1" ht="15">
      <c r="B263" s="8"/>
      <c r="C263" s="8"/>
    </row>
    <row r="264" spans="2:3" s="5" customFormat="1" ht="15">
      <c r="B264" s="8"/>
      <c r="C264" s="8"/>
    </row>
    <row r="265" spans="2:3" s="5" customFormat="1" ht="15">
      <c r="B265" s="8"/>
      <c r="C265" s="8"/>
    </row>
    <row r="266" spans="2:3" s="5" customFormat="1" ht="15">
      <c r="B266" s="8"/>
      <c r="C266" s="8"/>
    </row>
    <row r="267" spans="2:3" s="5" customFormat="1" ht="15">
      <c r="B267" s="8"/>
      <c r="C267" s="8"/>
    </row>
    <row r="268" spans="2:3" s="5" customFormat="1" ht="15">
      <c r="B268" s="8"/>
      <c r="C268" s="8"/>
    </row>
    <row r="269" spans="2:3" s="5" customFormat="1" ht="15">
      <c r="B269" s="8"/>
      <c r="C269" s="8"/>
    </row>
    <row r="270" spans="2:3" s="5" customFormat="1" ht="15">
      <c r="B270" s="8"/>
      <c r="C270" s="8"/>
    </row>
    <row r="271" spans="2:3" s="5" customFormat="1" ht="15">
      <c r="B271" s="8"/>
      <c r="C271" s="8"/>
    </row>
    <row r="272" spans="2:3" s="5" customFormat="1" ht="15">
      <c r="B272" s="8"/>
      <c r="C272" s="8"/>
    </row>
    <row r="273" spans="2:3" s="5" customFormat="1" ht="15">
      <c r="B273" s="8"/>
      <c r="C273" s="8"/>
    </row>
    <row r="274" spans="2:3" s="5" customFormat="1" ht="15">
      <c r="B274" s="8"/>
      <c r="C274" s="8"/>
    </row>
    <row r="275" spans="2:3" s="5" customFormat="1" ht="15">
      <c r="B275" s="8"/>
      <c r="C275" s="8"/>
    </row>
    <row r="276" spans="2:3" s="5" customFormat="1" ht="15">
      <c r="B276" s="8"/>
      <c r="C276" s="8"/>
    </row>
    <row r="277" spans="2:3" s="5" customFormat="1" ht="15">
      <c r="B277" s="8"/>
      <c r="C277" s="8"/>
    </row>
    <row r="278" spans="2:3" s="5" customFormat="1" ht="15">
      <c r="B278" s="8"/>
      <c r="C278" s="8"/>
    </row>
    <row r="279" spans="2:3" s="5" customFormat="1" ht="15">
      <c r="B279" s="8"/>
      <c r="C279" s="8"/>
    </row>
    <row r="280" spans="2:3" s="5" customFormat="1" ht="15">
      <c r="B280" s="8"/>
      <c r="C280" s="8"/>
    </row>
    <row r="281" spans="2:3" s="5" customFormat="1" ht="15">
      <c r="B281" s="8"/>
      <c r="C281" s="8"/>
    </row>
    <row r="282" spans="2:3" s="5" customFormat="1" ht="15">
      <c r="B282" s="8"/>
      <c r="C282" s="8"/>
    </row>
    <row r="283" spans="2:3" s="5" customFormat="1" ht="15">
      <c r="B283" s="8"/>
      <c r="C283" s="8"/>
    </row>
    <row r="284" spans="2:3" s="5" customFormat="1" ht="15">
      <c r="B284" s="8"/>
      <c r="C284" s="8"/>
    </row>
    <row r="285" spans="2:3" s="5" customFormat="1" ht="15">
      <c r="B285" s="8"/>
      <c r="C285" s="8"/>
    </row>
    <row r="286" spans="2:3" s="5" customFormat="1" ht="15">
      <c r="B286" s="8"/>
      <c r="C286" s="8"/>
    </row>
    <row r="287" spans="2:3" s="5" customFormat="1" ht="15">
      <c r="B287" s="8"/>
      <c r="C287" s="8"/>
    </row>
    <row r="288" spans="2:3" s="5" customFormat="1" ht="15">
      <c r="B288" s="8"/>
      <c r="C288" s="8"/>
    </row>
    <row r="289" spans="2:3" s="5" customFormat="1" ht="15">
      <c r="B289" s="8"/>
      <c r="C289" s="8"/>
    </row>
    <row r="290" spans="2:3" s="5" customFormat="1" ht="15">
      <c r="B290" s="8"/>
      <c r="C290" s="8"/>
    </row>
    <row r="291" spans="2:3" s="5" customFormat="1" ht="15">
      <c r="B291" s="8"/>
      <c r="C291" s="8"/>
    </row>
  </sheetData>
  <sheetProtection sheet="1" objects="1" scenarios="1"/>
  <phoneticPr fontId="3" type="noConversion"/>
  <conditionalFormatting sqref="B240 B236 B238 B228 B224 B226 B216 B212 B214 B204 B200 B202 B192 B188 B190 B180 B176 B178 B168 B164 B166 B156 B152 B154 B144 B140 B142 B132 B128 B130 B120 B116 B118 B108 B104 B106 B96 B92 B94 B84 B80 B82 B72 B68 B70 B60 B56 B58 B48 B44 B46 B32 B34 B36 B24 B20 B22 B12 B8 B10">
    <cfRule type="cellIs" dxfId="506" priority="101" stopIfTrue="1" operator="between">
      <formula>0</formula>
      <formula>5</formula>
    </cfRule>
  </conditionalFormatting>
  <conditionalFormatting sqref="F240 F236 F238 F228 F224 F226 F216 F212 F214 F204 F200 F202 F192 F188 F190 F180 F176 F178 F168 F164 F166 F156 F152 F154 F144 F140 F142 F132 F128 F130 F120 F116 F118 F108 F104 F106 F96 F92 F94 F84 F80 F82 F72 F68 F70 F60 F56 F58 F48 F44 F46 F32 F34 F36 F24 F20 F22 F12 F8 F10">
    <cfRule type="cellIs" dxfId="505" priority="102" stopIfTrue="1" operator="between">
      <formula>0</formula>
      <formula>5</formula>
    </cfRule>
  </conditionalFormatting>
  <conditionalFormatting sqref="E240 E236 E238 E228 E224 E226 E216 E212 E214 E204 E200 E202 E192 E188 E190 E180 E176 E178 E168 E164 E166 E156 E152 E154 E144 E140 E142 E132 E128 E130 E120 E116 E118 E108 E104 E106 E96 E92 E94 E84 E80 E82 E72 E68 E70 E60 E56 E58 E48 E44 E46 E32 E34 E36 E24 E20 E22 E12 E8 E10">
    <cfRule type="cellIs" dxfId="504" priority="103" stopIfTrue="1" operator="between">
      <formula>0</formula>
      <formula>5</formula>
    </cfRule>
  </conditionalFormatting>
  <conditionalFormatting sqref="D240 D236 D238 D228 D224 D226 D216 D212 D214 D204 D200 D202 D192 D188 D190 D180 D176 D178 D168 D164 D166 D156 D152 D154 D144 D140 D142 D132 D128 D130 D120 D116 D118 D108 D104 D106 D96 D92 D94 D84 D80 D82 D72 D68 D70 D60 D56 D58 D48 D44 D46 D32 D34 D36 D24 D20 D22 D12 D8 D10">
    <cfRule type="cellIs" dxfId="503" priority="104" stopIfTrue="1" operator="between">
      <formula>0</formula>
      <formula>5</formula>
    </cfRule>
  </conditionalFormatting>
  <conditionalFormatting sqref="C240 C236 C238 C228 C224 C226 C216 C212 C214 C204 C200 C202 C192 C188 C190 C180 C176 C178 C168 C164 C166 C156 C152 C154 C144 C140 C142 C132 C128 C130 C120 C116 C118 C108 C104 C106 C96 C92 C94 C84 C80 C82 C72 C68 C70 C60 C56 C58 C48 C44 C46 C32 C34 C36 C24 C20 C22 C12 C8 C10">
    <cfRule type="cellIs" dxfId="502" priority="105" stopIfTrue="1" operator="between">
      <formula>0</formula>
      <formula>5</formula>
    </cfRule>
  </conditionalFormatting>
  <conditionalFormatting sqref="B14">
    <cfRule type="cellIs" dxfId="501" priority="96" stopIfTrue="1" operator="between">
      <formula>0</formula>
      <formula>5</formula>
    </cfRule>
  </conditionalFormatting>
  <conditionalFormatting sqref="F14">
    <cfRule type="cellIs" dxfId="500" priority="97" stopIfTrue="1" operator="between">
      <formula>0</formula>
      <formula>5</formula>
    </cfRule>
  </conditionalFormatting>
  <conditionalFormatting sqref="E14">
    <cfRule type="cellIs" dxfId="499" priority="98" stopIfTrue="1" operator="between">
      <formula>0</formula>
      <formula>5</formula>
    </cfRule>
  </conditionalFormatting>
  <conditionalFormatting sqref="D14">
    <cfRule type="cellIs" dxfId="498" priority="99" stopIfTrue="1" operator="between">
      <formula>0</formula>
      <formula>5</formula>
    </cfRule>
  </conditionalFormatting>
  <conditionalFormatting sqref="C14">
    <cfRule type="cellIs" dxfId="497" priority="100" stopIfTrue="1" operator="between">
      <formula>0</formula>
      <formula>5</formula>
    </cfRule>
  </conditionalFormatting>
  <conditionalFormatting sqref="B26">
    <cfRule type="cellIs" dxfId="496" priority="91" stopIfTrue="1" operator="between">
      <formula>0</formula>
      <formula>5</formula>
    </cfRule>
  </conditionalFormatting>
  <conditionalFormatting sqref="F26">
    <cfRule type="cellIs" dxfId="495" priority="92" stopIfTrue="1" operator="between">
      <formula>0</formula>
      <formula>5</formula>
    </cfRule>
  </conditionalFormatting>
  <conditionalFormatting sqref="E26">
    <cfRule type="cellIs" dxfId="494" priority="93" stopIfTrue="1" operator="between">
      <formula>0</formula>
      <formula>5</formula>
    </cfRule>
  </conditionalFormatting>
  <conditionalFormatting sqref="D26">
    <cfRule type="cellIs" dxfId="493" priority="94" stopIfTrue="1" operator="between">
      <formula>0</formula>
      <formula>5</formula>
    </cfRule>
  </conditionalFormatting>
  <conditionalFormatting sqref="C26">
    <cfRule type="cellIs" dxfId="492" priority="95" stopIfTrue="1" operator="between">
      <formula>0</formula>
      <formula>5</formula>
    </cfRule>
  </conditionalFormatting>
  <conditionalFormatting sqref="B38">
    <cfRule type="cellIs" dxfId="491" priority="86" stopIfTrue="1" operator="between">
      <formula>0</formula>
      <formula>5</formula>
    </cfRule>
  </conditionalFormatting>
  <conditionalFormatting sqref="F38">
    <cfRule type="cellIs" dxfId="490" priority="87" stopIfTrue="1" operator="between">
      <formula>0</formula>
      <formula>5</formula>
    </cfRule>
  </conditionalFormatting>
  <conditionalFormatting sqref="E38">
    <cfRule type="cellIs" dxfId="489" priority="88" stopIfTrue="1" operator="between">
      <formula>0</formula>
      <formula>5</formula>
    </cfRule>
  </conditionalFormatting>
  <conditionalFormatting sqref="D38">
    <cfRule type="cellIs" dxfId="488" priority="89" stopIfTrue="1" operator="between">
      <formula>0</formula>
      <formula>5</formula>
    </cfRule>
  </conditionalFormatting>
  <conditionalFormatting sqref="C38">
    <cfRule type="cellIs" dxfId="487" priority="90" stopIfTrue="1" operator="between">
      <formula>0</formula>
      <formula>5</formula>
    </cfRule>
  </conditionalFormatting>
  <conditionalFormatting sqref="B50">
    <cfRule type="cellIs" dxfId="486" priority="81" stopIfTrue="1" operator="between">
      <formula>0</formula>
      <formula>5</formula>
    </cfRule>
  </conditionalFormatting>
  <conditionalFormatting sqref="F50">
    <cfRule type="cellIs" dxfId="485" priority="82" stopIfTrue="1" operator="between">
      <formula>0</formula>
      <formula>5</formula>
    </cfRule>
  </conditionalFormatting>
  <conditionalFormatting sqref="E50">
    <cfRule type="cellIs" dxfId="484" priority="83" stopIfTrue="1" operator="between">
      <formula>0</formula>
      <formula>5</formula>
    </cfRule>
  </conditionalFormatting>
  <conditionalFormatting sqref="D50">
    <cfRule type="cellIs" dxfId="483" priority="84" stopIfTrue="1" operator="between">
      <formula>0</formula>
      <formula>5</formula>
    </cfRule>
  </conditionalFormatting>
  <conditionalFormatting sqref="C50">
    <cfRule type="cellIs" dxfId="482" priority="85" stopIfTrue="1" operator="between">
      <formula>0</formula>
      <formula>5</formula>
    </cfRule>
  </conditionalFormatting>
  <conditionalFormatting sqref="B62">
    <cfRule type="cellIs" dxfId="481" priority="76" stopIfTrue="1" operator="between">
      <formula>0</formula>
      <formula>5</formula>
    </cfRule>
  </conditionalFormatting>
  <conditionalFormatting sqref="F62">
    <cfRule type="cellIs" dxfId="480" priority="77" stopIfTrue="1" operator="between">
      <formula>0</formula>
      <formula>5</formula>
    </cfRule>
  </conditionalFormatting>
  <conditionalFormatting sqref="E62">
    <cfRule type="cellIs" dxfId="479" priority="78" stopIfTrue="1" operator="between">
      <formula>0</formula>
      <formula>5</formula>
    </cfRule>
  </conditionalFormatting>
  <conditionalFormatting sqref="D62">
    <cfRule type="cellIs" dxfId="478" priority="79" stopIfTrue="1" operator="between">
      <formula>0</formula>
      <formula>5</formula>
    </cfRule>
  </conditionalFormatting>
  <conditionalFormatting sqref="C62">
    <cfRule type="cellIs" dxfId="477" priority="80" stopIfTrue="1" operator="between">
      <formula>0</formula>
      <formula>5</formula>
    </cfRule>
  </conditionalFormatting>
  <conditionalFormatting sqref="B74">
    <cfRule type="cellIs" dxfId="476" priority="71" stopIfTrue="1" operator="between">
      <formula>0</formula>
      <formula>5</formula>
    </cfRule>
  </conditionalFormatting>
  <conditionalFormatting sqref="F74">
    <cfRule type="cellIs" dxfId="475" priority="72" stopIfTrue="1" operator="between">
      <formula>0</formula>
      <formula>5</formula>
    </cfRule>
  </conditionalFormatting>
  <conditionalFormatting sqref="E74">
    <cfRule type="cellIs" dxfId="474" priority="73" stopIfTrue="1" operator="between">
      <formula>0</formula>
      <formula>5</formula>
    </cfRule>
  </conditionalFormatting>
  <conditionalFormatting sqref="D74">
    <cfRule type="cellIs" dxfId="473" priority="74" stopIfTrue="1" operator="between">
      <formula>0</formula>
      <formula>5</formula>
    </cfRule>
  </conditionalFormatting>
  <conditionalFormatting sqref="C74">
    <cfRule type="cellIs" dxfId="472" priority="75" stopIfTrue="1" operator="between">
      <formula>0</formula>
      <formula>5</formula>
    </cfRule>
  </conditionalFormatting>
  <conditionalFormatting sqref="B86">
    <cfRule type="cellIs" dxfId="471" priority="66" stopIfTrue="1" operator="between">
      <formula>0</formula>
      <formula>5</formula>
    </cfRule>
  </conditionalFormatting>
  <conditionalFormatting sqref="F86">
    <cfRule type="cellIs" dxfId="470" priority="67" stopIfTrue="1" operator="between">
      <formula>0</formula>
      <formula>5</formula>
    </cfRule>
  </conditionalFormatting>
  <conditionalFormatting sqref="E86">
    <cfRule type="cellIs" dxfId="469" priority="68" stopIfTrue="1" operator="between">
      <formula>0</formula>
      <formula>5</formula>
    </cfRule>
  </conditionalFormatting>
  <conditionalFormatting sqref="D86">
    <cfRule type="cellIs" dxfId="468" priority="69" stopIfTrue="1" operator="between">
      <formula>0</formula>
      <formula>5</formula>
    </cfRule>
  </conditionalFormatting>
  <conditionalFormatting sqref="C86">
    <cfRule type="cellIs" dxfId="467" priority="70" stopIfTrue="1" operator="between">
      <formula>0</formula>
      <formula>5</formula>
    </cfRule>
  </conditionalFormatting>
  <conditionalFormatting sqref="B98">
    <cfRule type="cellIs" dxfId="466" priority="61" stopIfTrue="1" operator="between">
      <formula>0</formula>
      <formula>5</formula>
    </cfRule>
  </conditionalFormatting>
  <conditionalFormatting sqref="F98">
    <cfRule type="cellIs" dxfId="465" priority="62" stopIfTrue="1" operator="between">
      <formula>0</formula>
      <formula>5</formula>
    </cfRule>
  </conditionalFormatting>
  <conditionalFormatting sqref="E98">
    <cfRule type="cellIs" dxfId="464" priority="63" stopIfTrue="1" operator="between">
      <formula>0</formula>
      <formula>5</formula>
    </cfRule>
  </conditionalFormatting>
  <conditionalFormatting sqref="D98">
    <cfRule type="cellIs" dxfId="463" priority="64" stopIfTrue="1" operator="between">
      <formula>0</formula>
      <formula>5</formula>
    </cfRule>
  </conditionalFormatting>
  <conditionalFormatting sqref="C98">
    <cfRule type="cellIs" dxfId="462" priority="65" stopIfTrue="1" operator="between">
      <formula>0</formula>
      <formula>5</formula>
    </cfRule>
  </conditionalFormatting>
  <conditionalFormatting sqref="B110">
    <cfRule type="cellIs" dxfId="461" priority="56" stopIfTrue="1" operator="between">
      <formula>0</formula>
      <formula>5</formula>
    </cfRule>
  </conditionalFormatting>
  <conditionalFormatting sqref="B122">
    <cfRule type="cellIs" dxfId="460" priority="51" stopIfTrue="1" operator="between">
      <formula>0</formula>
      <formula>5</formula>
    </cfRule>
  </conditionalFormatting>
  <conditionalFormatting sqref="F110">
    <cfRule type="cellIs" dxfId="459" priority="57" stopIfTrue="1" operator="between">
      <formula>0</formula>
      <formula>5</formula>
    </cfRule>
  </conditionalFormatting>
  <conditionalFormatting sqref="E110">
    <cfRule type="cellIs" dxfId="458" priority="58" stopIfTrue="1" operator="between">
      <formula>0</formula>
      <formula>5</formula>
    </cfRule>
  </conditionalFormatting>
  <conditionalFormatting sqref="D110">
    <cfRule type="cellIs" dxfId="457" priority="59" stopIfTrue="1" operator="between">
      <formula>0</formula>
      <formula>5</formula>
    </cfRule>
  </conditionalFormatting>
  <conditionalFormatting sqref="C110">
    <cfRule type="cellIs" dxfId="456" priority="60" stopIfTrue="1" operator="between">
      <formula>0</formula>
      <formula>5</formula>
    </cfRule>
  </conditionalFormatting>
  <conditionalFormatting sqref="B134">
    <cfRule type="cellIs" dxfId="455" priority="46" stopIfTrue="1" operator="between">
      <formula>0</formula>
      <formula>5</formula>
    </cfRule>
  </conditionalFormatting>
  <conditionalFormatting sqref="F122">
    <cfRule type="cellIs" dxfId="454" priority="52" stopIfTrue="1" operator="between">
      <formula>0</formula>
      <formula>5</formula>
    </cfRule>
  </conditionalFormatting>
  <conditionalFormatting sqref="E122">
    <cfRule type="cellIs" dxfId="453" priority="53" stopIfTrue="1" operator="between">
      <formula>0</formula>
      <formula>5</formula>
    </cfRule>
  </conditionalFormatting>
  <conditionalFormatting sqref="D122">
    <cfRule type="cellIs" dxfId="452" priority="54" stopIfTrue="1" operator="between">
      <formula>0</formula>
      <formula>5</formula>
    </cfRule>
  </conditionalFormatting>
  <conditionalFormatting sqref="C122">
    <cfRule type="cellIs" dxfId="451" priority="55" stopIfTrue="1" operator="between">
      <formula>0</formula>
      <formula>5</formula>
    </cfRule>
  </conditionalFormatting>
  <conditionalFormatting sqref="B146">
    <cfRule type="cellIs" dxfId="450" priority="41" stopIfTrue="1" operator="between">
      <formula>0</formula>
      <formula>5</formula>
    </cfRule>
  </conditionalFormatting>
  <conditionalFormatting sqref="F134">
    <cfRule type="cellIs" dxfId="449" priority="47" stopIfTrue="1" operator="between">
      <formula>0</formula>
      <formula>5</formula>
    </cfRule>
  </conditionalFormatting>
  <conditionalFormatting sqref="E134">
    <cfRule type="cellIs" dxfId="448" priority="48" stopIfTrue="1" operator="between">
      <formula>0</formula>
      <formula>5</formula>
    </cfRule>
  </conditionalFormatting>
  <conditionalFormatting sqref="D134">
    <cfRule type="cellIs" dxfId="447" priority="49" stopIfTrue="1" operator="between">
      <formula>0</formula>
      <formula>5</formula>
    </cfRule>
  </conditionalFormatting>
  <conditionalFormatting sqref="C134">
    <cfRule type="cellIs" dxfId="446" priority="50" stopIfTrue="1" operator="between">
      <formula>0</formula>
      <formula>5</formula>
    </cfRule>
  </conditionalFormatting>
  <conditionalFormatting sqref="B158">
    <cfRule type="cellIs" dxfId="445" priority="36" stopIfTrue="1" operator="between">
      <formula>0</formula>
      <formula>5</formula>
    </cfRule>
  </conditionalFormatting>
  <conditionalFormatting sqref="F146">
    <cfRule type="cellIs" dxfId="444" priority="42" stopIfTrue="1" operator="between">
      <formula>0</formula>
      <formula>5</formula>
    </cfRule>
  </conditionalFormatting>
  <conditionalFormatting sqref="E146">
    <cfRule type="cellIs" dxfId="443" priority="43" stopIfTrue="1" operator="between">
      <formula>0</formula>
      <formula>5</formula>
    </cfRule>
  </conditionalFormatting>
  <conditionalFormatting sqref="D146">
    <cfRule type="cellIs" dxfId="442" priority="44" stopIfTrue="1" operator="between">
      <formula>0</formula>
      <formula>5</formula>
    </cfRule>
  </conditionalFormatting>
  <conditionalFormatting sqref="C146">
    <cfRule type="cellIs" dxfId="441" priority="45" stopIfTrue="1" operator="between">
      <formula>0</formula>
      <formula>5</formula>
    </cfRule>
  </conditionalFormatting>
  <conditionalFormatting sqref="B170">
    <cfRule type="cellIs" dxfId="440" priority="31" stopIfTrue="1" operator="between">
      <formula>0</formula>
      <formula>5</formula>
    </cfRule>
  </conditionalFormatting>
  <conditionalFormatting sqref="F158">
    <cfRule type="cellIs" dxfId="439" priority="37" stopIfTrue="1" operator="between">
      <formula>0</formula>
      <formula>5</formula>
    </cfRule>
  </conditionalFormatting>
  <conditionalFormatting sqref="E158">
    <cfRule type="cellIs" dxfId="438" priority="38" stopIfTrue="1" operator="between">
      <formula>0</formula>
      <formula>5</formula>
    </cfRule>
  </conditionalFormatting>
  <conditionalFormatting sqref="D158">
    <cfRule type="cellIs" dxfId="437" priority="39" stopIfTrue="1" operator="between">
      <formula>0</formula>
      <formula>5</formula>
    </cfRule>
  </conditionalFormatting>
  <conditionalFormatting sqref="C158">
    <cfRule type="cellIs" dxfId="436" priority="40" stopIfTrue="1" operator="between">
      <formula>0</formula>
      <formula>5</formula>
    </cfRule>
  </conditionalFormatting>
  <conditionalFormatting sqref="B182">
    <cfRule type="cellIs" dxfId="435" priority="26" stopIfTrue="1" operator="between">
      <formula>0</formula>
      <formula>5</formula>
    </cfRule>
  </conditionalFormatting>
  <conditionalFormatting sqref="F170">
    <cfRule type="cellIs" dxfId="434" priority="32" stopIfTrue="1" operator="between">
      <formula>0</formula>
      <formula>5</formula>
    </cfRule>
  </conditionalFormatting>
  <conditionalFormatting sqref="E170">
    <cfRule type="cellIs" dxfId="433" priority="33" stopIfTrue="1" operator="between">
      <formula>0</formula>
      <formula>5</formula>
    </cfRule>
  </conditionalFormatting>
  <conditionalFormatting sqref="D170">
    <cfRule type="cellIs" dxfId="432" priority="34" stopIfTrue="1" operator="between">
      <formula>0</formula>
      <formula>5</formula>
    </cfRule>
  </conditionalFormatting>
  <conditionalFormatting sqref="C170">
    <cfRule type="cellIs" dxfId="431" priority="35" stopIfTrue="1" operator="between">
      <formula>0</formula>
      <formula>5</formula>
    </cfRule>
  </conditionalFormatting>
  <conditionalFormatting sqref="B194">
    <cfRule type="cellIs" dxfId="430" priority="21" stopIfTrue="1" operator="between">
      <formula>0</formula>
      <formula>5</formula>
    </cfRule>
  </conditionalFormatting>
  <conditionalFormatting sqref="F182">
    <cfRule type="cellIs" dxfId="429" priority="27" stopIfTrue="1" operator="between">
      <formula>0</formula>
      <formula>5</formula>
    </cfRule>
  </conditionalFormatting>
  <conditionalFormatting sqref="E182">
    <cfRule type="cellIs" dxfId="428" priority="28" stopIfTrue="1" operator="between">
      <formula>0</formula>
      <formula>5</formula>
    </cfRule>
  </conditionalFormatting>
  <conditionalFormatting sqref="D182">
    <cfRule type="cellIs" dxfId="427" priority="29" stopIfTrue="1" operator="between">
      <formula>0</formula>
      <formula>5</formula>
    </cfRule>
  </conditionalFormatting>
  <conditionalFormatting sqref="C182">
    <cfRule type="cellIs" dxfId="426" priority="30" stopIfTrue="1" operator="between">
      <formula>0</formula>
      <formula>5</formula>
    </cfRule>
  </conditionalFormatting>
  <conditionalFormatting sqref="B206">
    <cfRule type="cellIs" dxfId="425" priority="16" stopIfTrue="1" operator="between">
      <formula>0</formula>
      <formula>5</formula>
    </cfRule>
  </conditionalFormatting>
  <conditionalFormatting sqref="F194">
    <cfRule type="cellIs" dxfId="424" priority="22" stopIfTrue="1" operator="between">
      <formula>0</formula>
      <formula>5</formula>
    </cfRule>
  </conditionalFormatting>
  <conditionalFormatting sqref="E194">
    <cfRule type="cellIs" dxfId="423" priority="23" stopIfTrue="1" operator="between">
      <formula>0</formula>
      <formula>5</formula>
    </cfRule>
  </conditionalFormatting>
  <conditionalFormatting sqref="D194">
    <cfRule type="cellIs" dxfId="422" priority="24" stopIfTrue="1" operator="between">
      <formula>0</formula>
      <formula>5</formula>
    </cfRule>
  </conditionalFormatting>
  <conditionalFormatting sqref="C194">
    <cfRule type="cellIs" dxfId="421" priority="25" stopIfTrue="1" operator="between">
      <formula>0</formula>
      <formula>5</formula>
    </cfRule>
  </conditionalFormatting>
  <conditionalFormatting sqref="B218">
    <cfRule type="cellIs" dxfId="420" priority="11" stopIfTrue="1" operator="between">
      <formula>0</formula>
      <formula>5</formula>
    </cfRule>
  </conditionalFormatting>
  <conditionalFormatting sqref="F206">
    <cfRule type="cellIs" dxfId="419" priority="17" stopIfTrue="1" operator="between">
      <formula>0</formula>
      <formula>5</formula>
    </cfRule>
  </conditionalFormatting>
  <conditionalFormatting sqref="E206">
    <cfRule type="cellIs" dxfId="418" priority="18" stopIfTrue="1" operator="between">
      <formula>0</formula>
      <formula>5</formula>
    </cfRule>
  </conditionalFormatting>
  <conditionalFormatting sqref="D206">
    <cfRule type="cellIs" dxfId="417" priority="19" stopIfTrue="1" operator="between">
      <formula>0</formula>
      <formula>5</formula>
    </cfRule>
  </conditionalFormatting>
  <conditionalFormatting sqref="C206">
    <cfRule type="cellIs" dxfId="416" priority="20" stopIfTrue="1" operator="between">
      <formula>0</formula>
      <formula>5</formula>
    </cfRule>
  </conditionalFormatting>
  <conditionalFormatting sqref="B230">
    <cfRule type="cellIs" dxfId="415" priority="6" stopIfTrue="1" operator="between">
      <formula>0</formula>
      <formula>5</formula>
    </cfRule>
  </conditionalFormatting>
  <conditionalFormatting sqref="F218">
    <cfRule type="cellIs" dxfId="414" priority="12" stopIfTrue="1" operator="between">
      <formula>0</formula>
      <formula>5</formula>
    </cfRule>
  </conditionalFormatting>
  <conditionalFormatting sqref="E218">
    <cfRule type="cellIs" dxfId="413" priority="13" stopIfTrue="1" operator="between">
      <formula>0</formula>
      <formula>5</formula>
    </cfRule>
  </conditionalFormatting>
  <conditionalFormatting sqref="D218">
    <cfRule type="cellIs" dxfId="412" priority="14" stopIfTrue="1" operator="between">
      <formula>0</formula>
      <formula>5</formula>
    </cfRule>
  </conditionalFormatting>
  <conditionalFormatting sqref="C218">
    <cfRule type="cellIs" dxfId="411" priority="15" stopIfTrue="1" operator="between">
      <formula>0</formula>
      <formula>5</formula>
    </cfRule>
  </conditionalFormatting>
  <conditionalFormatting sqref="B242">
    <cfRule type="cellIs" dxfId="410" priority="1" stopIfTrue="1" operator="between">
      <formula>0</formula>
      <formula>5</formula>
    </cfRule>
  </conditionalFormatting>
  <conditionalFormatting sqref="F230">
    <cfRule type="cellIs" dxfId="409" priority="7" stopIfTrue="1" operator="between">
      <formula>0</formula>
      <formula>5</formula>
    </cfRule>
  </conditionalFormatting>
  <conditionalFormatting sqref="E230">
    <cfRule type="cellIs" dxfId="408" priority="8" stopIfTrue="1" operator="between">
      <formula>0</formula>
      <formula>5</formula>
    </cfRule>
  </conditionalFormatting>
  <conditionalFormatting sqref="D230">
    <cfRule type="cellIs" dxfId="407" priority="9" stopIfTrue="1" operator="between">
      <formula>0</formula>
      <formula>5</formula>
    </cfRule>
  </conditionalFormatting>
  <conditionalFormatting sqref="C230">
    <cfRule type="cellIs" dxfId="406" priority="10" stopIfTrue="1" operator="between">
      <formula>0</formula>
      <formula>5</formula>
    </cfRule>
  </conditionalFormatting>
  <conditionalFormatting sqref="F242">
    <cfRule type="cellIs" dxfId="405" priority="2" stopIfTrue="1" operator="between">
      <formula>0</formula>
      <formula>5</formula>
    </cfRule>
  </conditionalFormatting>
  <conditionalFormatting sqref="E242">
    <cfRule type="cellIs" dxfId="404" priority="3" stopIfTrue="1" operator="between">
      <formula>0</formula>
      <formula>5</formula>
    </cfRule>
  </conditionalFormatting>
  <conditionalFormatting sqref="D242">
    <cfRule type="cellIs" dxfId="403" priority="4" stopIfTrue="1" operator="between">
      <formula>0</formula>
      <formula>5</formula>
    </cfRule>
  </conditionalFormatting>
  <conditionalFormatting sqref="C242">
    <cfRule type="cellIs" dxfId="402" priority="5" stopIfTrue="1" operator="between">
      <formula>0</formula>
      <formula>5</formula>
    </cfRule>
  </conditionalFormatting>
  <dataValidations disablePrompts="1" count="1">
    <dataValidation type="list" allowBlank="1" showDropDown="1" showInputMessage="1" showErrorMessage="1" sqref="C237 C239 C235 C213 C215 C211 C189 C191 C187 C165 C167 C163 C141 C143 C139 C117 C119 C115 C93 C95 C91 C69 C71 C67 C45 C47 C43 C19 C21 C223 C23 C11 C7 C9 C33 C227 C35 C31 C57 C59 C55 C81 C83 C79 C105 C107 C103 C129 C131 C127 C153 C155 C151 C177 C179 C175 C201 C203 C199 C225 C13 C25 C37 C49 C61 C73 C85 C97 C109 C121 C133 C145 C157 C169 C181 C193 C205 C217 C229 C241" xr:uid="{00000000-0002-0000-0200-000000000000}">
      <formula1>"n/a,0,1,2,3,4"</formula1>
    </dataValidation>
  </dataValidations>
  <pageMargins left="0.75" right="0.75" top="1" bottom="1" header="0.5" footer="0.5"/>
  <pageSetup paperSize="9" orientation="portrait" r:id="rId1"/>
  <headerFooter alignWithMargins="0"/>
  <ignoredErrors>
    <ignoredError sqref="C9 C27 C39 C51 C63 C75 C87 C99 C111 C123 C135 C147 C159 C171 C183 C195 C207 C219 C231 C243:C269 C21:C25 C30:C37 C42:C49 C54:C61 C66:C73 C78:C85 C90:C97 C102:C109 C114:C121 C126:C133 C138:C145 C150:C157 C162:C169 C174:C181 C186:C193 C198:C205 C210:C217 C222:C229 C234:C241 C11 C13"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S70"/>
  <sheetViews>
    <sheetView showGridLines="0" showRowColHeaders="0" zoomScale="90" zoomScaleNormal="90" workbookViewId="0">
      <selection activeCell="Q13" sqref="Q13"/>
    </sheetView>
  </sheetViews>
  <sheetFormatPr defaultRowHeight="12.75"/>
  <cols>
    <col min="1" max="1" width="2.85546875" style="53" customWidth="1"/>
    <col min="2" max="2" width="4.28515625" style="53" customWidth="1"/>
    <col min="3" max="3" width="30" style="53" customWidth="1"/>
    <col min="4" max="20" width="9.85546875" style="53" customWidth="1"/>
    <col min="21" max="16384" width="9.140625" style="53"/>
  </cols>
  <sheetData>
    <row r="1" spans="1:19" ht="6.75" customHeight="1"/>
    <row r="2" spans="1:19" s="95" customFormat="1" ht="27">
      <c r="B2" s="112" t="s">
        <v>182</v>
      </c>
      <c r="C2" s="113"/>
      <c r="D2" s="113"/>
      <c r="E2" s="113"/>
      <c r="F2" s="113"/>
      <c r="G2" s="114"/>
      <c r="H2" s="114"/>
      <c r="I2" s="114"/>
      <c r="J2" s="114"/>
      <c r="K2" s="114"/>
      <c r="L2" s="114"/>
      <c r="M2" s="114"/>
      <c r="N2" s="114"/>
      <c r="O2" s="114"/>
      <c r="P2" s="114"/>
      <c r="Q2" s="114"/>
      <c r="R2" s="114"/>
      <c r="S2" s="114"/>
    </row>
    <row r="4" spans="1:19" ht="25.5">
      <c r="B4" s="125" t="s">
        <v>123</v>
      </c>
      <c r="C4" s="125"/>
      <c r="D4" s="125"/>
      <c r="E4" s="125"/>
      <c r="F4" s="125"/>
      <c r="G4" s="125"/>
      <c r="H4" s="125"/>
      <c r="I4" s="125"/>
      <c r="J4" s="125"/>
      <c r="K4" s="125"/>
      <c r="L4" s="125"/>
      <c r="M4" s="125"/>
      <c r="N4" s="125"/>
      <c r="O4" s="125"/>
      <c r="P4" s="125"/>
      <c r="Q4" s="125"/>
      <c r="R4" s="125"/>
      <c r="S4" s="125"/>
    </row>
    <row r="5" spans="1:19" ht="19.5" customHeight="1">
      <c r="A5" s="100"/>
      <c r="B5" s="100"/>
      <c r="C5" s="100"/>
      <c r="D5" s="100"/>
      <c r="E5" s="100"/>
      <c r="F5" s="100"/>
      <c r="G5" s="100"/>
      <c r="H5" s="100"/>
      <c r="I5" s="100"/>
    </row>
    <row r="6" spans="1:19" ht="22.5" customHeight="1">
      <c r="B6" s="126"/>
      <c r="C6" s="127" t="s">
        <v>68</v>
      </c>
      <c r="D6" s="128" t="s">
        <v>18</v>
      </c>
      <c r="E6" s="129" t="s">
        <v>19</v>
      </c>
      <c r="F6" s="130" t="s">
        <v>20</v>
      </c>
      <c r="G6" s="131" t="s">
        <v>124</v>
      </c>
      <c r="H6" s="132" t="s">
        <v>125</v>
      </c>
      <c r="I6" s="133" t="s">
        <v>126</v>
      </c>
    </row>
    <row r="7" spans="1:19" ht="15.75">
      <c r="B7" s="134">
        <v>1</v>
      </c>
      <c r="C7" s="135" t="s">
        <v>245</v>
      </c>
      <c r="D7" s="17" t="str">
        <f>Input!$D$20</f>
        <v>n/a</v>
      </c>
      <c r="E7" s="17" t="str">
        <f>Input!$F$20</f>
        <v>n/a</v>
      </c>
      <c r="F7" s="17" t="str">
        <f>Input!$H$20</f>
        <v>n/a</v>
      </c>
      <c r="G7" s="17" t="str">
        <f>Input!$J$20</f>
        <v>n/a</v>
      </c>
      <c r="H7" s="136" t="str">
        <f t="shared" ref="H7:H16" si="0">IFERROR(AVERAGE(D7:G7),"n/a")</f>
        <v>n/a</v>
      </c>
      <c r="I7" s="17" t="str">
        <f>Input!L20</f>
        <v>n/a</v>
      </c>
    </row>
    <row r="8" spans="1:19" ht="15.75">
      <c r="B8" s="134">
        <v>2</v>
      </c>
      <c r="C8" s="135" t="s">
        <v>244</v>
      </c>
      <c r="D8" s="17" t="str">
        <f>Input!$D$21</f>
        <v>n/a</v>
      </c>
      <c r="E8" s="17" t="str">
        <f>Input!$F$21</f>
        <v>n/a</v>
      </c>
      <c r="F8" s="17" t="str">
        <f>Input!$H$21</f>
        <v>n/a</v>
      </c>
      <c r="G8" s="17" t="str">
        <f>Input!$J$21</f>
        <v>n/a</v>
      </c>
      <c r="H8" s="136" t="str">
        <f t="shared" si="0"/>
        <v>n/a</v>
      </c>
      <c r="I8" s="17" t="str">
        <f>Input!L21</f>
        <v>n/a</v>
      </c>
    </row>
    <row r="9" spans="1:19" ht="15.75">
      <c r="B9" s="134">
        <v>3</v>
      </c>
      <c r="C9" s="135" t="s">
        <v>243</v>
      </c>
      <c r="D9" s="17" t="str">
        <f>Input!$D$22</f>
        <v>n/a</v>
      </c>
      <c r="E9" s="17" t="str">
        <f>Input!$F$22</f>
        <v>n/a</v>
      </c>
      <c r="F9" s="17" t="str">
        <f>Input!$H$22</f>
        <v>n/a</v>
      </c>
      <c r="G9" s="17" t="str">
        <f>Input!$J$22</f>
        <v>n/a</v>
      </c>
      <c r="H9" s="136" t="str">
        <f t="shared" si="0"/>
        <v>n/a</v>
      </c>
      <c r="I9" s="17" t="str">
        <f>Input!L22</f>
        <v>n/a</v>
      </c>
    </row>
    <row r="10" spans="1:19" ht="15.75">
      <c r="B10" s="134">
        <v>4</v>
      </c>
      <c r="C10" s="135" t="s">
        <v>51</v>
      </c>
      <c r="D10" s="17" t="str">
        <f>Input!$D$23</f>
        <v>n/a</v>
      </c>
      <c r="E10" s="17" t="str">
        <f>Input!$F$23</f>
        <v>n/a</v>
      </c>
      <c r="F10" s="17" t="str">
        <f>Input!$H$23</f>
        <v>n/a</v>
      </c>
      <c r="G10" s="17" t="str">
        <f>Input!$J$23</f>
        <v>n/a</v>
      </c>
      <c r="H10" s="136" t="str">
        <f t="shared" si="0"/>
        <v>n/a</v>
      </c>
      <c r="I10" s="17" t="str">
        <f>Input!L23</f>
        <v>n/a</v>
      </c>
    </row>
    <row r="11" spans="1:19" ht="15.75">
      <c r="B11" s="134">
        <v>5</v>
      </c>
      <c r="C11" s="135" t="s">
        <v>242</v>
      </c>
      <c r="D11" s="17" t="str">
        <f>Input!$D$24</f>
        <v>n/a</v>
      </c>
      <c r="E11" s="17" t="str">
        <f>Input!$F$24</f>
        <v>n/a</v>
      </c>
      <c r="F11" s="17" t="str">
        <f>Input!$H$24</f>
        <v>n/a</v>
      </c>
      <c r="G11" s="17" t="str">
        <f>Input!$J$24</f>
        <v>n/a</v>
      </c>
      <c r="H11" s="136" t="str">
        <f t="shared" si="0"/>
        <v>n/a</v>
      </c>
      <c r="I11" s="17" t="str">
        <f>Input!L24</f>
        <v>n/a</v>
      </c>
    </row>
    <row r="12" spans="1:19" ht="15.75">
      <c r="B12" s="134">
        <v>6</v>
      </c>
      <c r="C12" s="135" t="s">
        <v>241</v>
      </c>
      <c r="D12" s="17" t="str">
        <f>Input!$D$25</f>
        <v>n/a</v>
      </c>
      <c r="E12" s="17" t="str">
        <f>Input!$F$25</f>
        <v>n/a</v>
      </c>
      <c r="F12" s="17" t="str">
        <f>Input!$H$25</f>
        <v>n/a</v>
      </c>
      <c r="G12" s="17" t="str">
        <f>Input!$J$25</f>
        <v>n/a</v>
      </c>
      <c r="H12" s="136" t="str">
        <f t="shared" si="0"/>
        <v>n/a</v>
      </c>
      <c r="I12" s="17" t="str">
        <f>Input!L25</f>
        <v>n/a</v>
      </c>
    </row>
    <row r="13" spans="1:19" ht="15.75">
      <c r="B13" s="134">
        <v>7</v>
      </c>
      <c r="C13" s="135" t="s">
        <v>66</v>
      </c>
      <c r="D13" s="17" t="str">
        <f>Input!$D$26</f>
        <v>n/a</v>
      </c>
      <c r="E13" s="17" t="str">
        <f>Input!$F$26</f>
        <v>n/a</v>
      </c>
      <c r="F13" s="17" t="str">
        <f>Input!$H$26</f>
        <v>n/a</v>
      </c>
      <c r="G13" s="17" t="str">
        <f>Input!$J$26</f>
        <v>n/a</v>
      </c>
      <c r="H13" s="136" t="str">
        <f t="shared" si="0"/>
        <v>n/a</v>
      </c>
      <c r="I13" s="17" t="str">
        <f>Input!L26</f>
        <v>n/a</v>
      </c>
    </row>
    <row r="14" spans="1:19" ht="15.75">
      <c r="B14" s="134">
        <v>8</v>
      </c>
      <c r="C14" s="135" t="s">
        <v>21</v>
      </c>
      <c r="D14" s="17" t="str">
        <f>Input!$D$27</f>
        <v>n/a</v>
      </c>
      <c r="E14" s="17" t="str">
        <f>Input!$F$27</f>
        <v>n/a</v>
      </c>
      <c r="F14" s="17" t="str">
        <f>Input!$H$27</f>
        <v>n/a</v>
      </c>
      <c r="G14" s="17" t="str">
        <f>Input!$J$27</f>
        <v>n/a</v>
      </c>
      <c r="H14" s="136" t="str">
        <f t="shared" si="0"/>
        <v>n/a</v>
      </c>
      <c r="I14" s="17" t="str">
        <f>Input!L27</f>
        <v>n/a</v>
      </c>
    </row>
    <row r="15" spans="1:19" ht="15.75">
      <c r="B15" s="134">
        <v>9</v>
      </c>
      <c r="C15" s="135" t="s">
        <v>22</v>
      </c>
      <c r="D15" s="17" t="str">
        <f>Input!$D$28</f>
        <v>n/a</v>
      </c>
      <c r="E15" s="17" t="str">
        <f>Input!$F$28</f>
        <v>n/a</v>
      </c>
      <c r="F15" s="17" t="str">
        <f>Input!$H$28</f>
        <v>n/a</v>
      </c>
      <c r="G15" s="17" t="str">
        <f>Input!$J$28</f>
        <v>n/a</v>
      </c>
      <c r="H15" s="136" t="str">
        <f t="shared" si="0"/>
        <v>n/a</v>
      </c>
      <c r="I15" s="17" t="str">
        <f>Input!L28</f>
        <v>n/a</v>
      </c>
    </row>
    <row r="16" spans="1:19" ht="15.75">
      <c r="B16" s="134">
        <v>10</v>
      </c>
      <c r="C16" s="135" t="s">
        <v>67</v>
      </c>
      <c r="D16" s="17" t="str">
        <f>Input!$D$29</f>
        <v>n/a</v>
      </c>
      <c r="E16" s="17" t="str">
        <f>Input!$F$29</f>
        <v>n/a</v>
      </c>
      <c r="F16" s="17" t="str">
        <f>Input!$H$29</f>
        <v>n/a</v>
      </c>
      <c r="G16" s="17" t="str">
        <f>Input!$J$29</f>
        <v>n/a</v>
      </c>
      <c r="H16" s="136" t="str">
        <f t="shared" si="0"/>
        <v>n/a</v>
      </c>
      <c r="I16" s="17" t="str">
        <f>Input!L29</f>
        <v>n/a</v>
      </c>
    </row>
    <row r="17" spans="2:10" ht="15.75">
      <c r="B17" s="134">
        <v>11</v>
      </c>
      <c r="C17" s="135" t="s">
        <v>55</v>
      </c>
      <c r="D17" s="17" t="str">
        <f>Input!$D$30</f>
        <v>n/a</v>
      </c>
      <c r="E17" s="17" t="str">
        <f>Input!$F$30</f>
        <v>n/a</v>
      </c>
      <c r="F17" s="17" t="str">
        <f>Input!$H$30</f>
        <v>n/a</v>
      </c>
      <c r="G17" s="17" t="str">
        <f>Input!$J$30</f>
        <v>n/a</v>
      </c>
      <c r="H17" s="136" t="str">
        <f>IFERROR(AVERAGE(D17:G17),"n/a")</f>
        <v>n/a</v>
      </c>
      <c r="I17" s="17" t="str">
        <f>Input!L30</f>
        <v>n/a</v>
      </c>
    </row>
    <row r="18" spans="2:10" ht="15.75">
      <c r="B18" s="134">
        <v>12</v>
      </c>
      <c r="C18" s="135" t="s">
        <v>56</v>
      </c>
      <c r="D18" s="17" t="str">
        <f>Input!$D$31</f>
        <v>n/a</v>
      </c>
      <c r="E18" s="17" t="str">
        <f>Input!$F$31</f>
        <v>n/a</v>
      </c>
      <c r="F18" s="17" t="str">
        <f>Input!$H$31</f>
        <v>n/a</v>
      </c>
      <c r="G18" s="17" t="str">
        <f>Input!$J$31</f>
        <v>n/a</v>
      </c>
      <c r="H18" s="136" t="str">
        <f t="shared" ref="H18:H26" si="1">IFERROR(AVERAGE(D18:G18),"n/a")</f>
        <v>n/a</v>
      </c>
      <c r="I18" s="17" t="str">
        <f>Input!L31</f>
        <v>n/a</v>
      </c>
    </row>
    <row r="19" spans="2:10" ht="15.75">
      <c r="B19" s="134">
        <v>13</v>
      </c>
      <c r="C19" s="135" t="s">
        <v>57</v>
      </c>
      <c r="D19" s="17" t="str">
        <f>Input!$D$32</f>
        <v>n/a</v>
      </c>
      <c r="E19" s="17" t="str">
        <f>Input!$F$32</f>
        <v>n/a</v>
      </c>
      <c r="F19" s="17" t="str">
        <f>Input!$H$32</f>
        <v>n/a</v>
      </c>
      <c r="G19" s="17" t="str">
        <f>Input!$J$32</f>
        <v>n/a</v>
      </c>
      <c r="H19" s="136" t="str">
        <f t="shared" si="1"/>
        <v>n/a</v>
      </c>
      <c r="I19" s="17" t="str">
        <f>Input!L32</f>
        <v>n/a</v>
      </c>
    </row>
    <row r="20" spans="2:10" ht="15.75">
      <c r="B20" s="134">
        <v>14</v>
      </c>
      <c r="C20" s="135" t="s">
        <v>58</v>
      </c>
      <c r="D20" s="17" t="str">
        <f>Input!$D$33</f>
        <v>n/a</v>
      </c>
      <c r="E20" s="17" t="str">
        <f>Input!$F$33</f>
        <v>n/a</v>
      </c>
      <c r="F20" s="17" t="str">
        <f>Input!$H$33</f>
        <v>n/a</v>
      </c>
      <c r="G20" s="17" t="str">
        <f>Input!$J$33</f>
        <v>n/a</v>
      </c>
      <c r="H20" s="136" t="str">
        <f t="shared" si="1"/>
        <v>n/a</v>
      </c>
      <c r="I20" s="17" t="str">
        <f>Input!L33</f>
        <v>n/a</v>
      </c>
    </row>
    <row r="21" spans="2:10" ht="15.75">
      <c r="B21" s="134">
        <v>15</v>
      </c>
      <c r="C21" s="135" t="s">
        <v>63</v>
      </c>
      <c r="D21" s="17" t="str">
        <f>Input!$D$34</f>
        <v>n/a</v>
      </c>
      <c r="E21" s="17" t="str">
        <f>Input!$F$34</f>
        <v>n/a</v>
      </c>
      <c r="F21" s="17" t="str">
        <f>Input!$H$34</f>
        <v>n/a</v>
      </c>
      <c r="G21" s="17" t="str">
        <f>Input!$J$34</f>
        <v>n/a</v>
      </c>
      <c r="H21" s="136" t="str">
        <f t="shared" si="1"/>
        <v>n/a</v>
      </c>
      <c r="I21" s="17" t="str">
        <f>Input!L34</f>
        <v>n/a</v>
      </c>
    </row>
    <row r="22" spans="2:10" ht="15.75">
      <c r="B22" s="134">
        <v>16</v>
      </c>
      <c r="C22" s="135" t="s">
        <v>61</v>
      </c>
      <c r="D22" s="17" t="str">
        <f>Input!$D$35</f>
        <v>n/a</v>
      </c>
      <c r="E22" s="17" t="str">
        <f>Input!$F$35</f>
        <v>n/a</v>
      </c>
      <c r="F22" s="17" t="str">
        <f>Input!$H$35</f>
        <v>n/a</v>
      </c>
      <c r="G22" s="17" t="str">
        <f>Input!$J$35</f>
        <v>n/a</v>
      </c>
      <c r="H22" s="136" t="str">
        <f t="shared" si="1"/>
        <v>n/a</v>
      </c>
      <c r="I22" s="17" t="str">
        <f>Input!L35</f>
        <v>n/a</v>
      </c>
    </row>
    <row r="23" spans="2:10" ht="15.75">
      <c r="B23" s="134">
        <v>17</v>
      </c>
      <c r="C23" s="135" t="s">
        <v>59</v>
      </c>
      <c r="D23" s="17" t="str">
        <f>Input!$D$36</f>
        <v>n/a</v>
      </c>
      <c r="E23" s="17" t="str">
        <f>Input!$F$36</f>
        <v>n/a</v>
      </c>
      <c r="F23" s="17" t="str">
        <f>Input!$H$36</f>
        <v>n/a</v>
      </c>
      <c r="G23" s="17" t="str">
        <f>Input!$J$36</f>
        <v>n/a</v>
      </c>
      <c r="H23" s="136" t="str">
        <f t="shared" si="1"/>
        <v>n/a</v>
      </c>
      <c r="I23" s="17" t="str">
        <f>Input!L36</f>
        <v>n/a</v>
      </c>
    </row>
    <row r="24" spans="2:10" ht="15.75">
      <c r="B24" s="134">
        <v>18</v>
      </c>
      <c r="C24" s="135" t="s">
        <v>62</v>
      </c>
      <c r="D24" s="17" t="str">
        <f>Input!$D$37</f>
        <v>n/a</v>
      </c>
      <c r="E24" s="17" t="str">
        <f>Input!$F$37</f>
        <v>n/a</v>
      </c>
      <c r="F24" s="17" t="str">
        <f>Input!$H$37</f>
        <v>n/a</v>
      </c>
      <c r="G24" s="17" t="str">
        <f>Input!$J$37</f>
        <v>n/a</v>
      </c>
      <c r="H24" s="136" t="str">
        <f t="shared" si="1"/>
        <v>n/a</v>
      </c>
      <c r="I24" s="17" t="str">
        <f>Input!L37</f>
        <v>n/a</v>
      </c>
    </row>
    <row r="25" spans="2:10" ht="15.75">
      <c r="B25" s="134">
        <v>19</v>
      </c>
      <c r="C25" s="135" t="s">
        <v>60</v>
      </c>
      <c r="D25" s="17" t="str">
        <f>Input!$D$38</f>
        <v>n/a</v>
      </c>
      <c r="E25" s="17" t="str">
        <f>Input!$F$38</f>
        <v>n/a</v>
      </c>
      <c r="F25" s="17" t="str">
        <f>Input!$H$38</f>
        <v>n/a</v>
      </c>
      <c r="G25" s="17" t="str">
        <f>Input!$J$38</f>
        <v>n/a</v>
      </c>
      <c r="H25" s="136" t="str">
        <f t="shared" si="1"/>
        <v>n/a</v>
      </c>
      <c r="I25" s="17" t="str">
        <f>Input!L38</f>
        <v>n/a</v>
      </c>
    </row>
    <row r="26" spans="2:10" ht="15.75">
      <c r="B26" s="134">
        <v>20</v>
      </c>
      <c r="C26" s="135" t="s">
        <v>23</v>
      </c>
      <c r="D26" s="17" t="str">
        <f>Input!$D$39</f>
        <v>n/a</v>
      </c>
      <c r="E26" s="17" t="str">
        <f>Input!$F$39</f>
        <v>n/a</v>
      </c>
      <c r="F26" s="17" t="str">
        <f>Input!$H$39</f>
        <v>n/a</v>
      </c>
      <c r="G26" s="17" t="s">
        <v>12</v>
      </c>
      <c r="H26" s="136" t="str">
        <f t="shared" si="1"/>
        <v>n/a</v>
      </c>
      <c r="I26" s="17" t="str">
        <f>Input!L39</f>
        <v>n/a</v>
      </c>
    </row>
    <row r="27" spans="2:10" ht="15.75">
      <c r="B27" s="137"/>
      <c r="C27" s="185"/>
      <c r="D27" s="184"/>
      <c r="E27" s="184"/>
      <c r="F27" s="184"/>
      <c r="G27" s="184"/>
      <c r="H27" s="184"/>
      <c r="I27" s="184"/>
    </row>
    <row r="28" spans="2:10" ht="15.75">
      <c r="B28" s="140"/>
      <c r="C28" s="141"/>
      <c r="D28" s="142" t="s">
        <v>18</v>
      </c>
      <c r="E28" s="129" t="s">
        <v>19</v>
      </c>
      <c r="F28" s="130" t="s">
        <v>20</v>
      </c>
      <c r="G28" s="131" t="s">
        <v>124</v>
      </c>
      <c r="H28" s="143" t="s">
        <v>125</v>
      </c>
      <c r="I28" s="144" t="s">
        <v>126</v>
      </c>
    </row>
    <row r="29" spans="2:10" ht="16.5" thickBot="1">
      <c r="B29" s="145"/>
      <c r="C29" s="146" t="s">
        <v>69</v>
      </c>
      <c r="D29" s="147">
        <f>Input!$D$41</f>
        <v>0</v>
      </c>
      <c r="E29" s="148">
        <f>Input!$F$41</f>
        <v>0</v>
      </c>
      <c r="F29" s="149">
        <f>Input!$H$41</f>
        <v>0</v>
      </c>
      <c r="G29" s="150">
        <f>SUM(G7:G26)</f>
        <v>0</v>
      </c>
      <c r="H29" s="151">
        <f>SUM(H7:H26)</f>
        <v>0</v>
      </c>
      <c r="I29" s="152">
        <f>SUM(I7:I26)</f>
        <v>0</v>
      </c>
      <c r="J29" s="153"/>
    </row>
    <row r="30" spans="2:10" ht="16.5" thickTop="1">
      <c r="B30" s="145"/>
      <c r="C30" s="146" t="s">
        <v>70</v>
      </c>
      <c r="D30" s="156">
        <f>Input!$D$42</f>
        <v>0</v>
      </c>
      <c r="E30" s="157">
        <f>Input!$F$42</f>
        <v>0</v>
      </c>
      <c r="F30" s="158">
        <f>Input!$H$42</f>
        <v>0</v>
      </c>
      <c r="G30" s="159">
        <f>COUNT(G7:G26)*4</f>
        <v>0</v>
      </c>
      <c r="H30" s="160">
        <f>COUNT(H7:H26)*4</f>
        <v>0</v>
      </c>
      <c r="I30" s="161">
        <f>COUNT(I7:I26)*4</f>
        <v>0</v>
      </c>
      <c r="J30" s="153"/>
    </row>
    <row r="31" spans="2:10" ht="15.75">
      <c r="B31" s="140"/>
      <c r="C31" s="190"/>
      <c r="D31" s="139"/>
      <c r="E31" s="139"/>
      <c r="F31" s="139"/>
      <c r="G31" s="139"/>
      <c r="H31" s="139"/>
      <c r="I31" s="139"/>
    </row>
    <row r="32" spans="2:10" ht="15.75">
      <c r="B32" s="145"/>
      <c r="C32" s="146" t="s">
        <v>71</v>
      </c>
      <c r="D32" s="163" t="str">
        <f>IF(D29=0,"0%",SUM(D29/D30))</f>
        <v>0%</v>
      </c>
      <c r="E32" s="164" t="str">
        <f t="shared" ref="E32:I32" si="2">IF(E29=0,"0%",SUM(E29/E30))</f>
        <v>0%</v>
      </c>
      <c r="F32" s="165" t="str">
        <f t="shared" si="2"/>
        <v>0%</v>
      </c>
      <c r="G32" s="166" t="str">
        <f t="shared" si="2"/>
        <v>0%</v>
      </c>
      <c r="H32" s="167" t="str">
        <f t="shared" si="2"/>
        <v>0%</v>
      </c>
      <c r="I32" s="168" t="str">
        <f t="shared" si="2"/>
        <v>0%</v>
      </c>
    </row>
    <row r="33" spans="2:9" ht="15.75">
      <c r="B33" s="145"/>
      <c r="C33" s="186"/>
      <c r="D33" s="187"/>
      <c r="E33" s="187"/>
      <c r="F33" s="187"/>
      <c r="G33" s="187"/>
      <c r="H33" s="187"/>
      <c r="I33" s="187"/>
    </row>
    <row r="34" spans="2:9" ht="15.75">
      <c r="B34" s="145"/>
      <c r="C34" s="186"/>
      <c r="F34" s="187"/>
      <c r="G34" s="187"/>
      <c r="H34" s="270" t="s">
        <v>72</v>
      </c>
      <c r="I34" s="270"/>
    </row>
    <row r="35" spans="2:9" ht="16.5" thickBot="1">
      <c r="B35" s="145"/>
      <c r="C35" s="186"/>
      <c r="F35" s="187"/>
      <c r="G35" s="187"/>
      <c r="H35" s="271"/>
      <c r="I35" s="271"/>
    </row>
    <row r="36" spans="2:9" ht="15.75">
      <c r="B36" s="145"/>
      <c r="C36" s="186"/>
      <c r="F36" s="187"/>
      <c r="G36" s="187"/>
      <c r="H36" s="272">
        <f>IFERROR(SUM(D29:G29)/SUM(D30:G30)*350,0)</f>
        <v>0</v>
      </c>
      <c r="I36" s="273"/>
    </row>
    <row r="37" spans="2:9" ht="16.5" thickBot="1">
      <c r="B37" s="145"/>
      <c r="C37" s="186"/>
      <c r="F37" s="187"/>
      <c r="G37" s="187"/>
      <c r="H37" s="274"/>
      <c r="I37" s="275"/>
    </row>
    <row r="38" spans="2:9" ht="15.75">
      <c r="B38" s="145"/>
      <c r="C38" s="186"/>
      <c r="D38" s="187"/>
      <c r="E38" s="187"/>
      <c r="F38" s="187"/>
      <c r="G38" s="187"/>
      <c r="H38" s="187"/>
      <c r="I38" s="187"/>
    </row>
    <row r="39" spans="2:9" ht="19.5" customHeight="1">
      <c r="B39" s="137"/>
      <c r="C39" s="138"/>
      <c r="D39" s="139"/>
      <c r="E39" s="139"/>
      <c r="F39" s="139"/>
      <c r="G39" s="139"/>
      <c r="H39" s="139"/>
      <c r="I39" s="139"/>
    </row>
    <row r="40" spans="2:9" ht="19.5" customHeight="1">
      <c r="B40" s="137"/>
      <c r="C40" s="138"/>
      <c r="D40" s="139"/>
      <c r="E40" s="139"/>
      <c r="F40" s="139"/>
      <c r="G40" s="139"/>
      <c r="H40" s="139"/>
      <c r="I40" s="139"/>
    </row>
    <row r="41" spans="2:9" ht="19.5" customHeight="1">
      <c r="B41" s="137"/>
      <c r="C41" s="138"/>
      <c r="D41" s="139"/>
      <c r="E41" s="139"/>
      <c r="F41" s="139"/>
      <c r="G41" s="139"/>
      <c r="H41" s="139"/>
      <c r="I41" s="139"/>
    </row>
    <row r="42" spans="2:9" ht="19.5" customHeight="1">
      <c r="B42" s="137"/>
      <c r="C42" s="138"/>
      <c r="D42" s="139"/>
      <c r="E42" s="139"/>
      <c r="F42" s="139"/>
      <c r="G42" s="139"/>
      <c r="H42" s="139"/>
      <c r="I42" s="139"/>
    </row>
    <row r="43" spans="2:9" ht="19.5" customHeight="1">
      <c r="B43" s="137"/>
      <c r="C43" s="138"/>
      <c r="D43" s="139"/>
      <c r="E43" s="139"/>
      <c r="F43" s="139"/>
      <c r="G43" s="139"/>
      <c r="H43" s="139"/>
      <c r="I43" s="139"/>
    </row>
    <row r="44" spans="2:9" ht="19.5" customHeight="1">
      <c r="B44" s="137"/>
      <c r="C44" s="138"/>
      <c r="D44" s="139"/>
      <c r="E44" s="139"/>
      <c r="F44" s="139"/>
      <c r="G44" s="139"/>
      <c r="H44" s="139"/>
      <c r="I44" s="139"/>
    </row>
    <row r="45" spans="2:9" ht="19.5" customHeight="1">
      <c r="B45" s="137"/>
      <c r="C45" s="138"/>
      <c r="D45" s="139"/>
      <c r="E45" s="139"/>
      <c r="F45" s="139"/>
      <c r="G45" s="139"/>
      <c r="H45" s="139"/>
      <c r="I45" s="139"/>
    </row>
    <row r="46" spans="2:9" ht="19.5" customHeight="1">
      <c r="B46" s="137"/>
      <c r="C46" s="138"/>
      <c r="D46" s="139"/>
      <c r="E46" s="139"/>
      <c r="F46" s="139"/>
      <c r="G46" s="139"/>
      <c r="H46" s="139"/>
      <c r="I46" s="139"/>
    </row>
    <row r="47" spans="2:9" ht="19.5" customHeight="1">
      <c r="B47" s="137"/>
      <c r="C47" s="138"/>
      <c r="D47" s="139"/>
      <c r="E47" s="139"/>
      <c r="F47" s="139"/>
      <c r="G47" s="139"/>
      <c r="H47" s="139"/>
      <c r="I47" s="139"/>
    </row>
    <row r="48" spans="2:9" ht="19.5" customHeight="1">
      <c r="B48" s="137"/>
      <c r="C48" s="138"/>
      <c r="D48" s="139"/>
      <c r="E48" s="139"/>
      <c r="F48" s="139"/>
      <c r="G48" s="139"/>
      <c r="H48" s="139"/>
      <c r="I48" s="139"/>
    </row>
    <row r="49" spans="2:9" ht="19.5" customHeight="1">
      <c r="B49" s="137"/>
      <c r="C49" s="138"/>
      <c r="D49" s="139"/>
      <c r="E49" s="139"/>
      <c r="F49" s="139"/>
      <c r="G49" s="139"/>
      <c r="H49" s="139"/>
      <c r="I49" s="139"/>
    </row>
    <row r="50" spans="2:9" ht="19.5" customHeight="1">
      <c r="B50" s="137"/>
      <c r="C50" s="138"/>
      <c r="D50" s="139"/>
      <c r="E50" s="139"/>
      <c r="F50" s="139"/>
      <c r="G50" s="139"/>
      <c r="H50" s="139"/>
      <c r="I50" s="139"/>
    </row>
    <row r="51" spans="2:9" ht="19.5" customHeight="1">
      <c r="B51" s="137"/>
      <c r="C51" s="138"/>
      <c r="D51" s="139"/>
      <c r="E51" s="139"/>
      <c r="F51" s="139"/>
      <c r="G51" s="139"/>
      <c r="H51" s="139"/>
      <c r="I51" s="139"/>
    </row>
    <row r="52" spans="2:9" ht="19.5" customHeight="1">
      <c r="B52" s="137"/>
      <c r="C52" s="138"/>
      <c r="D52" s="139"/>
      <c r="E52" s="139"/>
      <c r="F52" s="139"/>
      <c r="G52" s="139"/>
      <c r="H52" s="139"/>
      <c r="I52" s="139"/>
    </row>
    <row r="53" spans="2:9" ht="19.5" customHeight="1">
      <c r="B53" s="137"/>
      <c r="C53" s="138"/>
      <c r="D53" s="139"/>
      <c r="E53" s="139"/>
      <c r="F53" s="139"/>
      <c r="G53" s="139"/>
      <c r="H53" s="139"/>
      <c r="I53" s="139"/>
    </row>
    <row r="54" spans="2:9" ht="19.5" customHeight="1">
      <c r="B54" s="137"/>
      <c r="C54" s="138"/>
      <c r="D54" s="139"/>
      <c r="E54" s="139"/>
      <c r="F54" s="139"/>
      <c r="G54" s="139"/>
      <c r="H54" s="139"/>
      <c r="I54" s="139"/>
    </row>
    <row r="55" spans="2:9" ht="19.5" customHeight="1">
      <c r="B55" s="137"/>
      <c r="C55" s="138"/>
      <c r="D55" s="139"/>
      <c r="E55" s="139"/>
      <c r="F55" s="139"/>
      <c r="G55" s="139"/>
      <c r="H55" s="139"/>
      <c r="I55" s="139"/>
    </row>
    <row r="56" spans="2:9" ht="19.5" customHeight="1">
      <c r="B56" s="137"/>
      <c r="C56" s="138"/>
      <c r="D56" s="139"/>
      <c r="E56" s="139"/>
      <c r="F56" s="139"/>
      <c r="G56" s="139"/>
      <c r="H56" s="139"/>
      <c r="I56" s="139"/>
    </row>
    <row r="57" spans="2:9" ht="19.5" customHeight="1">
      <c r="B57" s="137"/>
      <c r="C57" s="138"/>
      <c r="D57" s="139"/>
      <c r="E57" s="139"/>
      <c r="F57" s="139"/>
      <c r="G57" s="139"/>
      <c r="H57" s="139"/>
      <c r="I57" s="139"/>
    </row>
    <row r="58" spans="2:9" ht="19.5" customHeight="1">
      <c r="B58" s="137"/>
      <c r="C58" s="138"/>
      <c r="D58" s="139"/>
      <c r="E58" s="139"/>
      <c r="F58" s="139"/>
      <c r="G58" s="139"/>
      <c r="H58" s="139"/>
      <c r="I58" s="139"/>
    </row>
    <row r="59" spans="2:9" ht="19.5" customHeight="1">
      <c r="B59" s="137"/>
      <c r="C59" s="138"/>
      <c r="D59" s="139"/>
      <c r="E59" s="139"/>
      <c r="F59" s="139"/>
      <c r="G59" s="139"/>
      <c r="H59" s="139"/>
      <c r="I59" s="139"/>
    </row>
    <row r="60" spans="2:9" ht="19.5" customHeight="1">
      <c r="B60" s="137"/>
      <c r="C60" s="138"/>
      <c r="D60" s="139"/>
      <c r="E60" s="139"/>
      <c r="F60" s="139"/>
      <c r="G60" s="139"/>
      <c r="H60" s="139"/>
      <c r="I60" s="139"/>
    </row>
    <row r="61" spans="2:9" ht="19.5" customHeight="1">
      <c r="B61" s="137"/>
      <c r="C61" s="138"/>
      <c r="D61" s="139"/>
      <c r="E61" s="139"/>
      <c r="F61" s="139"/>
      <c r="G61" s="139"/>
      <c r="H61" s="139"/>
      <c r="I61" s="139"/>
    </row>
    <row r="62" spans="2:9" ht="19.5" customHeight="1">
      <c r="B62" s="137"/>
      <c r="C62" s="138"/>
      <c r="D62" s="139"/>
      <c r="E62" s="139"/>
      <c r="F62" s="139"/>
      <c r="G62" s="139"/>
      <c r="H62" s="139"/>
      <c r="I62" s="139"/>
    </row>
    <row r="63" spans="2:9" ht="19.5" customHeight="1">
      <c r="B63" s="137"/>
      <c r="C63" s="138"/>
      <c r="D63" s="139"/>
      <c r="E63" s="139"/>
      <c r="F63" s="139"/>
      <c r="G63" s="139"/>
      <c r="H63" s="139"/>
      <c r="I63" s="139"/>
    </row>
    <row r="64" spans="2:9" ht="19.5" customHeight="1">
      <c r="B64" s="137"/>
      <c r="C64" s="138"/>
      <c r="D64" s="139"/>
      <c r="E64" s="139"/>
      <c r="F64" s="139"/>
      <c r="G64" s="139"/>
      <c r="H64" s="139"/>
      <c r="I64" s="139"/>
    </row>
    <row r="65" spans="2:9" ht="19.5" customHeight="1">
      <c r="B65" s="137"/>
      <c r="C65" s="138"/>
      <c r="D65" s="139"/>
      <c r="E65" s="139"/>
      <c r="F65" s="139"/>
      <c r="G65" s="139"/>
      <c r="H65" s="139"/>
      <c r="I65" s="139"/>
    </row>
    <row r="66" spans="2:9" ht="19.5" customHeight="1">
      <c r="B66" s="137"/>
      <c r="C66" s="138"/>
      <c r="D66" s="139"/>
      <c r="E66" s="139"/>
      <c r="F66" s="139"/>
      <c r="G66" s="139"/>
      <c r="H66" s="139"/>
      <c r="I66" s="139"/>
    </row>
    <row r="67" spans="2:9" ht="19.5" customHeight="1">
      <c r="B67" s="137"/>
      <c r="C67" s="138"/>
      <c r="D67" s="139"/>
      <c r="E67" s="139"/>
      <c r="F67" s="139"/>
      <c r="G67" s="139"/>
      <c r="H67" s="139"/>
      <c r="I67" s="139"/>
    </row>
    <row r="68" spans="2:9" ht="19.5" customHeight="1">
      <c r="B68" s="137"/>
      <c r="C68" s="138"/>
      <c r="D68" s="139"/>
      <c r="E68" s="139"/>
      <c r="F68" s="139"/>
      <c r="G68" s="139"/>
      <c r="H68" s="139"/>
      <c r="I68" s="139"/>
    </row>
    <row r="69" spans="2:9" ht="19.5" customHeight="1">
      <c r="B69" s="137"/>
      <c r="C69" s="138"/>
      <c r="D69" s="139"/>
      <c r="E69" s="139"/>
      <c r="F69" s="139"/>
      <c r="G69" s="139"/>
      <c r="H69" s="139"/>
      <c r="I69" s="139"/>
    </row>
    <row r="70" spans="2:9" ht="15.75" customHeight="1">
      <c r="D70" s="276"/>
      <c r="E70" s="276"/>
      <c r="F70" s="276"/>
    </row>
  </sheetData>
  <sheetProtection sheet="1" objects="1" scenarios="1"/>
  <mergeCells count="3">
    <mergeCell ref="H34:I35"/>
    <mergeCell ref="H36:I37"/>
    <mergeCell ref="D70:F70"/>
  </mergeCells>
  <dataValidations count="1">
    <dataValidation type="list" allowBlank="1" showInputMessage="1" showErrorMessage="1" sqref="D27:G27 I27" xr:uid="{00000000-0002-0000-0300-000000000000}">
      <formula1>"n/a, 0, 1, 2, 3, 4"</formula1>
    </dataValidation>
  </dataValidations>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sheetPr>
  <dimension ref="A1:AF74"/>
  <sheetViews>
    <sheetView showGridLines="0" showRowColHeaders="0" zoomScale="90" zoomScaleNormal="90" workbookViewId="0">
      <selection activeCell="AK7" sqref="AK7"/>
    </sheetView>
  </sheetViews>
  <sheetFormatPr defaultRowHeight="12.75"/>
  <cols>
    <col min="1" max="1" width="2.85546875" style="36" customWidth="1"/>
    <col min="2" max="2" width="46.42578125" style="36" customWidth="1"/>
    <col min="3" max="27" width="1.7109375" style="36" customWidth="1"/>
    <col min="28" max="28" width="6.42578125" style="36" customWidth="1"/>
    <col min="29" max="16384" width="9.140625" style="36"/>
  </cols>
  <sheetData>
    <row r="1" spans="1:32" ht="7.5" customHeight="1"/>
    <row r="2" spans="1:32" s="40" customFormat="1" ht="27">
      <c r="B2" s="112" t="s">
        <v>246</v>
      </c>
      <c r="C2" s="38"/>
      <c r="D2" s="38"/>
      <c r="E2" s="38"/>
      <c r="F2" s="38"/>
      <c r="G2" s="39"/>
      <c r="H2" s="39"/>
      <c r="I2" s="39"/>
      <c r="J2" s="39"/>
      <c r="K2" s="39"/>
      <c r="L2" s="39"/>
      <c r="M2" s="39"/>
      <c r="N2" s="39"/>
      <c r="O2" s="39"/>
      <c r="P2" s="39"/>
      <c r="Q2" s="39"/>
      <c r="R2" s="39"/>
      <c r="S2" s="39"/>
      <c r="T2" s="39"/>
      <c r="U2" s="39"/>
      <c r="V2" s="39"/>
      <c r="W2" s="39"/>
      <c r="X2" s="39"/>
      <c r="Y2" s="39"/>
      <c r="Z2" s="39"/>
      <c r="AA2" s="39"/>
      <c r="AB2" s="94"/>
    </row>
    <row r="3" spans="1:32" s="95" customFormat="1" ht="15">
      <c r="B3" s="96"/>
      <c r="C3" s="97"/>
      <c r="D3" s="97"/>
      <c r="E3" s="97"/>
      <c r="F3" s="97"/>
      <c r="G3" s="98"/>
      <c r="H3" s="98"/>
      <c r="I3" s="98"/>
      <c r="J3" s="98"/>
      <c r="K3" s="98"/>
      <c r="L3" s="98"/>
      <c r="M3" s="98"/>
      <c r="N3" s="98"/>
      <c r="O3" s="98"/>
      <c r="P3" s="98"/>
      <c r="Q3" s="98"/>
      <c r="R3" s="98"/>
      <c r="S3" s="98"/>
      <c r="T3" s="98"/>
      <c r="U3" s="98"/>
      <c r="V3" s="98"/>
      <c r="W3" s="98"/>
      <c r="AB3" s="44"/>
    </row>
    <row r="4" spans="1:32" s="53" customFormat="1">
      <c r="B4" s="49" t="s">
        <v>37</v>
      </c>
      <c r="C4" s="54"/>
      <c r="D4" s="54"/>
      <c r="E4" s="54"/>
      <c r="F4" s="54"/>
      <c r="G4" s="54"/>
      <c r="H4" s="54"/>
      <c r="I4" s="54"/>
      <c r="J4" s="54"/>
      <c r="K4" s="54"/>
      <c r="L4" s="54"/>
      <c r="M4" s="54"/>
      <c r="N4" s="54"/>
      <c r="O4" s="54"/>
      <c r="P4" s="54"/>
      <c r="Q4" s="54"/>
      <c r="R4" s="54"/>
      <c r="S4" s="54"/>
      <c r="T4" s="54"/>
      <c r="U4" s="54"/>
      <c r="V4" s="54"/>
      <c r="W4" s="54"/>
      <c r="X4" s="54"/>
      <c r="Y4" s="54"/>
      <c r="Z4" s="54"/>
      <c r="AA4" s="54"/>
      <c r="AB4" s="99"/>
    </row>
    <row r="5" spans="1:32" s="53" customFormat="1" ht="7.5" customHeight="1">
      <c r="A5" s="100"/>
      <c r="B5" s="100"/>
      <c r="C5" s="100"/>
      <c r="D5" s="100"/>
      <c r="E5" s="100"/>
      <c r="F5" s="100"/>
      <c r="G5" s="100"/>
      <c r="H5" s="100"/>
      <c r="I5" s="100"/>
    </row>
    <row r="6" spans="1:32" s="53" customFormat="1">
      <c r="A6" s="100"/>
      <c r="B6" s="100"/>
      <c r="C6" s="277">
        <v>0</v>
      </c>
      <c r="D6" s="278"/>
      <c r="E6" s="278"/>
      <c r="F6" s="278"/>
      <c r="G6" s="279"/>
      <c r="H6" s="277">
        <v>0.25</v>
      </c>
      <c r="I6" s="278"/>
      <c r="J6" s="278"/>
      <c r="K6" s="278"/>
      <c r="L6" s="279"/>
      <c r="M6" s="277">
        <v>0.5</v>
      </c>
      <c r="N6" s="278"/>
      <c r="O6" s="278"/>
      <c r="P6" s="278"/>
      <c r="Q6" s="279"/>
      <c r="R6" s="277">
        <v>0.75</v>
      </c>
      <c r="S6" s="278"/>
      <c r="T6" s="278"/>
      <c r="U6" s="278"/>
      <c r="V6" s="279"/>
      <c r="W6" s="277">
        <v>1</v>
      </c>
      <c r="X6" s="278"/>
      <c r="Y6" s="278"/>
      <c r="Z6" s="278"/>
      <c r="AA6" s="279"/>
    </row>
    <row r="7" spans="1:32" ht="27.75" customHeight="1">
      <c r="B7" s="101" t="s">
        <v>94</v>
      </c>
      <c r="C7" s="280" t="s">
        <v>89</v>
      </c>
      <c r="D7" s="281"/>
      <c r="E7" s="281"/>
      <c r="F7" s="281"/>
      <c r="G7" s="282"/>
      <c r="H7" s="280" t="s">
        <v>90</v>
      </c>
      <c r="I7" s="281"/>
      <c r="J7" s="281"/>
      <c r="K7" s="281"/>
      <c r="L7" s="282"/>
      <c r="M7" s="280" t="s">
        <v>91</v>
      </c>
      <c r="N7" s="281"/>
      <c r="O7" s="281"/>
      <c r="P7" s="281"/>
      <c r="Q7" s="282"/>
      <c r="R7" s="280" t="s">
        <v>92</v>
      </c>
      <c r="S7" s="281"/>
      <c r="T7" s="281"/>
      <c r="U7" s="281"/>
      <c r="V7" s="282"/>
      <c r="W7" s="280" t="s">
        <v>93</v>
      </c>
      <c r="X7" s="281"/>
      <c r="Y7" s="281"/>
      <c r="Z7" s="281"/>
      <c r="AA7" s="282"/>
      <c r="AB7" s="35">
        <f>Input!P20</f>
        <v>0</v>
      </c>
      <c r="AC7" s="102"/>
      <c r="AD7" s="102"/>
      <c r="AE7" s="102"/>
      <c r="AF7" s="102"/>
    </row>
    <row r="8" spans="1:32" ht="28.5" customHeight="1" thickBot="1">
      <c r="B8" s="103" t="s">
        <v>96</v>
      </c>
      <c r="C8" s="280" t="s">
        <v>89</v>
      </c>
      <c r="D8" s="281"/>
      <c r="E8" s="281"/>
      <c r="F8" s="281"/>
      <c r="G8" s="282"/>
      <c r="H8" s="280" t="s">
        <v>90</v>
      </c>
      <c r="I8" s="281"/>
      <c r="J8" s="281"/>
      <c r="K8" s="281"/>
      <c r="L8" s="282"/>
      <c r="M8" s="280" t="s">
        <v>91</v>
      </c>
      <c r="N8" s="281"/>
      <c r="O8" s="281"/>
      <c r="P8" s="281"/>
      <c r="Q8" s="282"/>
      <c r="R8" s="280" t="s">
        <v>92</v>
      </c>
      <c r="S8" s="281"/>
      <c r="T8" s="281"/>
      <c r="U8" s="281"/>
      <c r="V8" s="282"/>
      <c r="W8" s="280" t="s">
        <v>93</v>
      </c>
      <c r="X8" s="281"/>
      <c r="Y8" s="281"/>
      <c r="Z8" s="281"/>
      <c r="AA8" s="282"/>
      <c r="AB8" s="35">
        <f>Input!P21</f>
        <v>0</v>
      </c>
      <c r="AC8" s="102"/>
      <c r="AD8" s="102"/>
      <c r="AE8" s="102"/>
      <c r="AF8" s="102"/>
    </row>
    <row r="9" spans="1:32" ht="13.5" thickBot="1">
      <c r="B9" s="104" t="s">
        <v>38</v>
      </c>
      <c r="C9" s="285">
        <v>0</v>
      </c>
      <c r="D9" s="286"/>
      <c r="E9" s="287"/>
      <c r="F9" s="105">
        <v>5</v>
      </c>
      <c r="G9" s="105">
        <v>10</v>
      </c>
      <c r="H9" s="105">
        <v>15</v>
      </c>
      <c r="I9" s="105">
        <v>20</v>
      </c>
      <c r="J9" s="105">
        <v>25</v>
      </c>
      <c r="K9" s="105">
        <v>30</v>
      </c>
      <c r="L9" s="105">
        <v>35</v>
      </c>
      <c r="M9" s="105">
        <v>40</v>
      </c>
      <c r="N9" s="105">
        <v>45</v>
      </c>
      <c r="O9" s="105">
        <v>50</v>
      </c>
      <c r="P9" s="105">
        <v>55</v>
      </c>
      <c r="Q9" s="105">
        <v>60</v>
      </c>
      <c r="R9" s="106">
        <v>65</v>
      </c>
      <c r="S9" s="106">
        <v>70</v>
      </c>
      <c r="T9" s="106">
        <v>75</v>
      </c>
      <c r="U9" s="106">
        <v>80</v>
      </c>
      <c r="V9" s="106">
        <v>85</v>
      </c>
      <c r="W9" s="106">
        <v>90</v>
      </c>
      <c r="X9" s="106">
        <v>95</v>
      </c>
      <c r="Y9" s="283">
        <v>100</v>
      </c>
      <c r="Z9" s="284"/>
      <c r="AA9" s="284"/>
      <c r="AB9" s="107">
        <f>AVERAGE(AB7:AB8)</f>
        <v>0</v>
      </c>
      <c r="AC9" s="102"/>
      <c r="AD9" s="102"/>
      <c r="AE9" s="102"/>
      <c r="AF9" s="102"/>
    </row>
    <row r="10" spans="1:32">
      <c r="B10" s="108"/>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8"/>
      <c r="AC10" s="102"/>
      <c r="AD10" s="102"/>
      <c r="AE10" s="102"/>
      <c r="AF10" s="102"/>
    </row>
    <row r="11" spans="1:32" s="53" customFormat="1">
      <c r="B11" s="49" t="s">
        <v>39</v>
      </c>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99"/>
    </row>
    <row r="12" spans="1:32" s="53" customFormat="1" ht="7.5" customHeight="1">
      <c r="A12" s="100"/>
      <c r="B12" s="100"/>
      <c r="C12" s="100"/>
      <c r="D12" s="100"/>
      <c r="E12" s="100"/>
      <c r="F12" s="100"/>
      <c r="G12" s="100"/>
      <c r="H12" s="100"/>
      <c r="I12" s="100"/>
    </row>
    <row r="13" spans="1:32" s="53" customFormat="1">
      <c r="A13" s="100"/>
      <c r="B13" s="100"/>
      <c r="C13" s="277">
        <v>0</v>
      </c>
      <c r="D13" s="278"/>
      <c r="E13" s="278"/>
      <c r="F13" s="278"/>
      <c r="G13" s="279"/>
      <c r="H13" s="277">
        <v>0.25</v>
      </c>
      <c r="I13" s="278"/>
      <c r="J13" s="278"/>
      <c r="K13" s="278"/>
      <c r="L13" s="279"/>
      <c r="M13" s="277">
        <v>0.5</v>
      </c>
      <c r="N13" s="278"/>
      <c r="O13" s="278"/>
      <c r="P13" s="278"/>
      <c r="Q13" s="279"/>
      <c r="R13" s="277">
        <v>0.75</v>
      </c>
      <c r="S13" s="278"/>
      <c r="T13" s="278"/>
      <c r="U13" s="278"/>
      <c r="V13" s="279"/>
      <c r="W13" s="277">
        <v>1</v>
      </c>
      <c r="X13" s="278"/>
      <c r="Y13" s="278"/>
      <c r="Z13" s="278"/>
      <c r="AA13" s="279"/>
    </row>
    <row r="14" spans="1:32" ht="28.5" customHeight="1">
      <c r="B14" s="103" t="s">
        <v>95</v>
      </c>
      <c r="C14" s="280" t="s">
        <v>89</v>
      </c>
      <c r="D14" s="281"/>
      <c r="E14" s="281"/>
      <c r="F14" s="281"/>
      <c r="G14" s="282"/>
      <c r="H14" s="280" t="s">
        <v>90</v>
      </c>
      <c r="I14" s="281"/>
      <c r="J14" s="281"/>
      <c r="K14" s="281"/>
      <c r="L14" s="282"/>
      <c r="M14" s="280" t="s">
        <v>91</v>
      </c>
      <c r="N14" s="281"/>
      <c r="O14" s="281"/>
      <c r="P14" s="281"/>
      <c r="Q14" s="282"/>
      <c r="R14" s="280" t="s">
        <v>92</v>
      </c>
      <c r="S14" s="281"/>
      <c r="T14" s="281"/>
      <c r="U14" s="281"/>
      <c r="V14" s="282"/>
      <c r="W14" s="280" t="s">
        <v>93</v>
      </c>
      <c r="X14" s="281"/>
      <c r="Y14" s="281"/>
      <c r="Z14" s="281"/>
      <c r="AA14" s="282"/>
      <c r="AB14" s="92">
        <f>Input!P23</f>
        <v>0</v>
      </c>
      <c r="AC14" s="102"/>
      <c r="AD14" s="102"/>
      <c r="AE14" s="102"/>
      <c r="AF14" s="102"/>
    </row>
    <row r="15" spans="1:32" ht="28.5" customHeight="1" thickBot="1">
      <c r="B15" s="103" t="s">
        <v>97</v>
      </c>
      <c r="C15" s="280" t="s">
        <v>89</v>
      </c>
      <c r="D15" s="281"/>
      <c r="E15" s="281"/>
      <c r="F15" s="281"/>
      <c r="G15" s="282"/>
      <c r="H15" s="280" t="s">
        <v>90</v>
      </c>
      <c r="I15" s="281"/>
      <c r="J15" s="281"/>
      <c r="K15" s="281"/>
      <c r="L15" s="282"/>
      <c r="M15" s="280" t="s">
        <v>91</v>
      </c>
      <c r="N15" s="281"/>
      <c r="O15" s="281"/>
      <c r="P15" s="281"/>
      <c r="Q15" s="282"/>
      <c r="R15" s="280" t="s">
        <v>92</v>
      </c>
      <c r="S15" s="281"/>
      <c r="T15" s="281"/>
      <c r="U15" s="281"/>
      <c r="V15" s="282"/>
      <c r="W15" s="280" t="s">
        <v>93</v>
      </c>
      <c r="X15" s="281"/>
      <c r="Y15" s="281"/>
      <c r="Z15" s="281"/>
      <c r="AA15" s="282"/>
      <c r="AB15" s="92">
        <f>Input!P24</f>
        <v>0</v>
      </c>
      <c r="AC15" s="102"/>
      <c r="AD15" s="102"/>
      <c r="AE15" s="102"/>
      <c r="AF15" s="102"/>
    </row>
    <row r="16" spans="1:32" ht="13.5" thickBot="1">
      <c r="B16" s="104" t="s">
        <v>40</v>
      </c>
      <c r="C16" s="285">
        <v>0</v>
      </c>
      <c r="D16" s="286"/>
      <c r="E16" s="287"/>
      <c r="F16" s="105">
        <v>5</v>
      </c>
      <c r="G16" s="105">
        <v>10</v>
      </c>
      <c r="H16" s="105">
        <v>15</v>
      </c>
      <c r="I16" s="105">
        <v>20</v>
      </c>
      <c r="J16" s="105">
        <v>25</v>
      </c>
      <c r="K16" s="105">
        <v>30</v>
      </c>
      <c r="L16" s="105">
        <v>35</v>
      </c>
      <c r="M16" s="105">
        <v>40</v>
      </c>
      <c r="N16" s="105">
        <v>45</v>
      </c>
      <c r="O16" s="105">
        <v>50</v>
      </c>
      <c r="P16" s="105">
        <v>55</v>
      </c>
      <c r="Q16" s="105">
        <v>60</v>
      </c>
      <c r="R16" s="106">
        <v>65</v>
      </c>
      <c r="S16" s="106">
        <v>70</v>
      </c>
      <c r="T16" s="106">
        <v>75</v>
      </c>
      <c r="U16" s="106">
        <v>80</v>
      </c>
      <c r="V16" s="106">
        <v>85</v>
      </c>
      <c r="W16" s="106">
        <v>90</v>
      </c>
      <c r="X16" s="106">
        <v>95</v>
      </c>
      <c r="Y16" s="283">
        <v>100</v>
      </c>
      <c r="Z16" s="284"/>
      <c r="AA16" s="284"/>
      <c r="AB16" s="107">
        <f>AVERAGE(AB14:AB15)</f>
        <v>0</v>
      </c>
      <c r="AC16" s="102"/>
      <c r="AD16" s="102"/>
      <c r="AE16" s="102"/>
      <c r="AF16" s="102"/>
    </row>
    <row r="17" spans="1:32" ht="27.75" customHeight="1">
      <c r="B17" s="108"/>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8"/>
      <c r="AC17" s="102"/>
      <c r="AD17" s="102"/>
      <c r="AE17" s="102"/>
      <c r="AF17" s="102"/>
    </row>
    <row r="18" spans="1:32" s="53" customFormat="1" ht="27.75" customHeight="1">
      <c r="B18" s="49" t="s">
        <v>41</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99"/>
    </row>
    <row r="19" spans="1:32" s="53" customFormat="1" ht="7.5" customHeight="1">
      <c r="A19" s="100"/>
      <c r="B19" s="100"/>
      <c r="C19" s="100"/>
      <c r="D19" s="100"/>
      <c r="E19" s="100"/>
      <c r="F19" s="100"/>
      <c r="G19" s="100"/>
      <c r="H19" s="100"/>
      <c r="I19" s="100"/>
    </row>
    <row r="20" spans="1:32" s="53" customFormat="1">
      <c r="A20" s="100"/>
      <c r="B20" s="100"/>
      <c r="C20" s="277">
        <v>0</v>
      </c>
      <c r="D20" s="278"/>
      <c r="E20" s="278"/>
      <c r="F20" s="278"/>
      <c r="G20" s="279"/>
      <c r="H20" s="277">
        <v>0.25</v>
      </c>
      <c r="I20" s="278"/>
      <c r="J20" s="278"/>
      <c r="K20" s="278"/>
      <c r="L20" s="279"/>
      <c r="M20" s="277">
        <v>0.5</v>
      </c>
      <c r="N20" s="278"/>
      <c r="O20" s="278"/>
      <c r="P20" s="278"/>
      <c r="Q20" s="279"/>
      <c r="R20" s="277">
        <v>0.75</v>
      </c>
      <c r="S20" s="278"/>
      <c r="T20" s="278"/>
      <c r="U20" s="278"/>
      <c r="V20" s="279"/>
      <c r="W20" s="277">
        <v>1</v>
      </c>
      <c r="X20" s="278"/>
      <c r="Y20" s="278"/>
      <c r="Z20" s="278"/>
      <c r="AA20" s="279"/>
    </row>
    <row r="21" spans="1:32" ht="27.75" customHeight="1">
      <c r="B21" s="101" t="s">
        <v>98</v>
      </c>
      <c r="C21" s="280" t="s">
        <v>89</v>
      </c>
      <c r="D21" s="281"/>
      <c r="E21" s="281"/>
      <c r="F21" s="281"/>
      <c r="G21" s="282"/>
      <c r="H21" s="280" t="s">
        <v>90</v>
      </c>
      <c r="I21" s="281"/>
      <c r="J21" s="281"/>
      <c r="K21" s="281"/>
      <c r="L21" s="282"/>
      <c r="M21" s="280" t="s">
        <v>91</v>
      </c>
      <c r="N21" s="281"/>
      <c r="O21" s="281"/>
      <c r="P21" s="281"/>
      <c r="Q21" s="282"/>
      <c r="R21" s="280" t="s">
        <v>92</v>
      </c>
      <c r="S21" s="281"/>
      <c r="T21" s="281"/>
      <c r="U21" s="281"/>
      <c r="V21" s="282"/>
      <c r="W21" s="280" t="s">
        <v>93</v>
      </c>
      <c r="X21" s="281"/>
      <c r="Y21" s="281"/>
      <c r="Z21" s="281"/>
      <c r="AA21" s="282"/>
      <c r="AB21" s="92">
        <f>Input!P26</f>
        <v>0</v>
      </c>
      <c r="AC21" s="102"/>
      <c r="AD21" s="102"/>
      <c r="AE21" s="102"/>
      <c r="AF21" s="102"/>
    </row>
    <row r="22" spans="1:32" ht="28.5" customHeight="1">
      <c r="B22" s="101" t="s">
        <v>99</v>
      </c>
      <c r="C22" s="280" t="s">
        <v>89</v>
      </c>
      <c r="D22" s="281"/>
      <c r="E22" s="281"/>
      <c r="F22" s="281"/>
      <c r="G22" s="282"/>
      <c r="H22" s="280" t="s">
        <v>90</v>
      </c>
      <c r="I22" s="281"/>
      <c r="J22" s="281"/>
      <c r="K22" s="281"/>
      <c r="L22" s="282"/>
      <c r="M22" s="280" t="s">
        <v>91</v>
      </c>
      <c r="N22" s="281"/>
      <c r="O22" s="281"/>
      <c r="P22" s="281"/>
      <c r="Q22" s="282"/>
      <c r="R22" s="280" t="s">
        <v>92</v>
      </c>
      <c r="S22" s="281"/>
      <c r="T22" s="281"/>
      <c r="U22" s="281"/>
      <c r="V22" s="282"/>
      <c r="W22" s="280" t="s">
        <v>93</v>
      </c>
      <c r="X22" s="281"/>
      <c r="Y22" s="281"/>
      <c r="Z22" s="281"/>
      <c r="AA22" s="282"/>
      <c r="AB22" s="92">
        <f>Input!P27</f>
        <v>0</v>
      </c>
      <c r="AC22" s="102"/>
      <c r="AD22" s="102"/>
      <c r="AE22" s="102"/>
      <c r="AF22" s="102"/>
    </row>
    <row r="23" spans="1:32" ht="28.5" customHeight="1" thickBot="1">
      <c r="B23" s="101" t="s">
        <v>100</v>
      </c>
      <c r="C23" s="280" t="s">
        <v>89</v>
      </c>
      <c r="D23" s="281"/>
      <c r="E23" s="281"/>
      <c r="F23" s="281"/>
      <c r="G23" s="282"/>
      <c r="H23" s="280" t="s">
        <v>90</v>
      </c>
      <c r="I23" s="281"/>
      <c r="J23" s="281"/>
      <c r="K23" s="281"/>
      <c r="L23" s="282"/>
      <c r="M23" s="280" t="s">
        <v>91</v>
      </c>
      <c r="N23" s="281"/>
      <c r="O23" s="281"/>
      <c r="P23" s="281"/>
      <c r="Q23" s="282"/>
      <c r="R23" s="280" t="s">
        <v>92</v>
      </c>
      <c r="S23" s="281"/>
      <c r="T23" s="281"/>
      <c r="U23" s="281"/>
      <c r="V23" s="282"/>
      <c r="W23" s="280" t="s">
        <v>93</v>
      </c>
      <c r="X23" s="281"/>
      <c r="Y23" s="281"/>
      <c r="Z23" s="281"/>
      <c r="AA23" s="282"/>
      <c r="AB23" s="93">
        <f>Input!P28</f>
        <v>0</v>
      </c>
      <c r="AC23" s="102"/>
      <c r="AD23" s="102"/>
      <c r="AE23" s="102"/>
      <c r="AF23" s="102"/>
    </row>
    <row r="24" spans="1:32" ht="13.5" thickBot="1">
      <c r="B24" s="104" t="s">
        <v>42</v>
      </c>
      <c r="C24" s="285">
        <v>0</v>
      </c>
      <c r="D24" s="286"/>
      <c r="E24" s="287"/>
      <c r="F24" s="105">
        <v>5</v>
      </c>
      <c r="G24" s="105">
        <v>10</v>
      </c>
      <c r="H24" s="105">
        <v>15</v>
      </c>
      <c r="I24" s="105">
        <v>20</v>
      </c>
      <c r="J24" s="105">
        <v>25</v>
      </c>
      <c r="K24" s="105">
        <v>30</v>
      </c>
      <c r="L24" s="105">
        <v>35</v>
      </c>
      <c r="M24" s="105">
        <v>40</v>
      </c>
      <c r="N24" s="105">
        <v>45</v>
      </c>
      <c r="O24" s="105">
        <v>50</v>
      </c>
      <c r="P24" s="105">
        <v>55</v>
      </c>
      <c r="Q24" s="105">
        <v>60</v>
      </c>
      <c r="R24" s="106">
        <v>65</v>
      </c>
      <c r="S24" s="106">
        <v>70</v>
      </c>
      <c r="T24" s="106">
        <v>75</v>
      </c>
      <c r="U24" s="106">
        <v>80</v>
      </c>
      <c r="V24" s="106">
        <v>85</v>
      </c>
      <c r="W24" s="106">
        <v>90</v>
      </c>
      <c r="X24" s="106">
        <v>95</v>
      </c>
      <c r="Y24" s="283">
        <v>100</v>
      </c>
      <c r="Z24" s="284"/>
      <c r="AA24" s="284"/>
      <c r="AB24" s="107">
        <f>AVERAGE(AB21:AB23)</f>
        <v>0</v>
      </c>
      <c r="AC24" s="102"/>
      <c r="AD24" s="102"/>
      <c r="AE24" s="102"/>
      <c r="AF24" s="102"/>
    </row>
    <row r="25" spans="1:32" ht="13.5" thickBot="1">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2"/>
      <c r="AD25" s="102"/>
      <c r="AE25" s="102"/>
      <c r="AF25" s="102"/>
    </row>
    <row r="26" spans="1:32" ht="13.5" thickBot="1">
      <c r="B26" s="104" t="s">
        <v>43</v>
      </c>
      <c r="C26" s="285">
        <v>0</v>
      </c>
      <c r="D26" s="286"/>
      <c r="E26" s="287"/>
      <c r="F26" s="105">
        <v>5</v>
      </c>
      <c r="G26" s="105">
        <v>10</v>
      </c>
      <c r="H26" s="105">
        <v>15</v>
      </c>
      <c r="I26" s="105">
        <v>20</v>
      </c>
      <c r="J26" s="105">
        <v>25</v>
      </c>
      <c r="K26" s="105">
        <v>30</v>
      </c>
      <c r="L26" s="105">
        <v>35</v>
      </c>
      <c r="M26" s="105">
        <v>40</v>
      </c>
      <c r="N26" s="105">
        <v>45</v>
      </c>
      <c r="O26" s="105">
        <v>50</v>
      </c>
      <c r="P26" s="105">
        <v>55</v>
      </c>
      <c r="Q26" s="105">
        <v>60</v>
      </c>
      <c r="R26" s="106">
        <v>65</v>
      </c>
      <c r="S26" s="106">
        <v>70</v>
      </c>
      <c r="T26" s="106">
        <v>75</v>
      </c>
      <c r="U26" s="106">
        <v>80</v>
      </c>
      <c r="V26" s="106">
        <v>85</v>
      </c>
      <c r="W26" s="106">
        <v>90</v>
      </c>
      <c r="X26" s="106">
        <v>95</v>
      </c>
      <c r="Y26" s="283">
        <v>100</v>
      </c>
      <c r="Z26" s="284"/>
      <c r="AA26" s="284"/>
      <c r="AB26" s="107">
        <f>AVERAGE(AB24,AB16,AB9)</f>
        <v>0</v>
      </c>
      <c r="AC26" s="102"/>
      <c r="AD26" s="102"/>
      <c r="AE26" s="102"/>
      <c r="AF26" s="102"/>
    </row>
    <row r="27" spans="1:32">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2"/>
      <c r="AD27" s="102"/>
      <c r="AE27" s="102"/>
      <c r="AF27" s="102"/>
    </row>
    <row r="28" spans="1:32" s="40" customFormat="1" ht="23.25">
      <c r="B28" s="37" t="s">
        <v>79</v>
      </c>
      <c r="C28" s="38"/>
      <c r="D28" s="38"/>
      <c r="E28" s="38"/>
      <c r="F28" s="38"/>
      <c r="G28" s="39"/>
      <c r="H28" s="39"/>
      <c r="I28" s="39"/>
      <c r="J28" s="39"/>
      <c r="K28" s="39"/>
      <c r="L28" s="39"/>
      <c r="M28" s="39"/>
      <c r="N28" s="39"/>
      <c r="O28" s="39"/>
      <c r="P28" s="39"/>
      <c r="Q28" s="39"/>
      <c r="R28" s="39"/>
      <c r="S28" s="39"/>
      <c r="T28" s="39"/>
      <c r="U28" s="39"/>
      <c r="V28" s="39"/>
      <c r="W28" s="39"/>
      <c r="X28" s="39"/>
      <c r="Y28" s="39"/>
      <c r="Z28" s="39"/>
      <c r="AA28" s="39"/>
      <c r="AB28" s="94"/>
    </row>
    <row r="29" spans="1:32">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2"/>
      <c r="AD29" s="102"/>
      <c r="AE29" s="102"/>
      <c r="AF29" s="102"/>
    </row>
    <row r="30" spans="1:32" s="53" customFormat="1">
      <c r="B30" s="49" t="s">
        <v>45</v>
      </c>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99"/>
    </row>
    <row r="31" spans="1:32" s="53" customFormat="1" ht="7.5" customHeight="1">
      <c r="A31" s="100"/>
      <c r="B31" s="100"/>
      <c r="C31" s="100"/>
      <c r="D31" s="100"/>
      <c r="E31" s="100"/>
      <c r="F31" s="100"/>
      <c r="G31" s="100"/>
      <c r="H31" s="100"/>
      <c r="I31" s="100"/>
    </row>
    <row r="32" spans="1:32" s="53" customFormat="1">
      <c r="A32" s="100"/>
      <c r="B32" s="100"/>
      <c r="C32" s="277">
        <v>0</v>
      </c>
      <c r="D32" s="278"/>
      <c r="E32" s="278"/>
      <c r="F32" s="278"/>
      <c r="G32" s="279"/>
      <c r="H32" s="277">
        <v>0.25</v>
      </c>
      <c r="I32" s="278"/>
      <c r="J32" s="278"/>
      <c r="K32" s="278"/>
      <c r="L32" s="279"/>
      <c r="M32" s="277">
        <v>0.5</v>
      </c>
      <c r="N32" s="278"/>
      <c r="O32" s="278"/>
      <c r="P32" s="278"/>
      <c r="Q32" s="279"/>
      <c r="R32" s="277">
        <v>0.75</v>
      </c>
      <c r="S32" s="278"/>
      <c r="T32" s="278"/>
      <c r="U32" s="278"/>
      <c r="V32" s="279"/>
      <c r="W32" s="277">
        <v>1</v>
      </c>
      <c r="X32" s="278"/>
      <c r="Y32" s="278"/>
      <c r="Z32" s="278"/>
      <c r="AA32" s="279"/>
    </row>
    <row r="33" spans="1:32" ht="38.25" customHeight="1">
      <c r="B33" s="101" t="s">
        <v>101</v>
      </c>
      <c r="C33" s="280" t="s">
        <v>89</v>
      </c>
      <c r="D33" s="281"/>
      <c r="E33" s="281"/>
      <c r="F33" s="281"/>
      <c r="G33" s="282"/>
      <c r="H33" s="280" t="s">
        <v>90</v>
      </c>
      <c r="I33" s="281"/>
      <c r="J33" s="281"/>
      <c r="K33" s="281"/>
      <c r="L33" s="282"/>
      <c r="M33" s="280" t="s">
        <v>91</v>
      </c>
      <c r="N33" s="281"/>
      <c r="O33" s="281"/>
      <c r="P33" s="281"/>
      <c r="Q33" s="282"/>
      <c r="R33" s="280" t="s">
        <v>92</v>
      </c>
      <c r="S33" s="281"/>
      <c r="T33" s="281"/>
      <c r="U33" s="281"/>
      <c r="V33" s="282"/>
      <c r="W33" s="280" t="s">
        <v>93</v>
      </c>
      <c r="X33" s="281"/>
      <c r="Y33" s="281"/>
      <c r="Z33" s="281"/>
      <c r="AA33" s="282"/>
      <c r="AB33" s="92">
        <f>Input!P32</f>
        <v>0</v>
      </c>
      <c r="AC33" s="102"/>
      <c r="AD33" s="102"/>
      <c r="AE33" s="102"/>
      <c r="AF33" s="102"/>
    </row>
    <row r="34" spans="1:32" ht="28.5" customHeight="1">
      <c r="B34" s="103" t="s">
        <v>50</v>
      </c>
      <c r="C34" s="280" t="s">
        <v>89</v>
      </c>
      <c r="D34" s="281"/>
      <c r="E34" s="281"/>
      <c r="F34" s="281"/>
      <c r="G34" s="282"/>
      <c r="H34" s="280" t="s">
        <v>90</v>
      </c>
      <c r="I34" s="281"/>
      <c r="J34" s="281"/>
      <c r="K34" s="281"/>
      <c r="L34" s="282"/>
      <c r="M34" s="280" t="s">
        <v>91</v>
      </c>
      <c r="N34" s="281"/>
      <c r="O34" s="281"/>
      <c r="P34" s="281"/>
      <c r="Q34" s="282"/>
      <c r="R34" s="280" t="s">
        <v>92</v>
      </c>
      <c r="S34" s="281"/>
      <c r="T34" s="281"/>
      <c r="U34" s="281"/>
      <c r="V34" s="282"/>
      <c r="W34" s="280" t="s">
        <v>93</v>
      </c>
      <c r="X34" s="281"/>
      <c r="Y34" s="281"/>
      <c r="Z34" s="281"/>
      <c r="AA34" s="282"/>
      <c r="AB34" s="93">
        <f>Input!P33</f>
        <v>0</v>
      </c>
      <c r="AC34" s="102"/>
      <c r="AD34" s="102"/>
      <c r="AE34" s="102"/>
      <c r="AF34" s="102"/>
    </row>
    <row r="35" spans="1:32" ht="28.5" customHeight="1" thickBot="1">
      <c r="B35" s="103" t="s">
        <v>102</v>
      </c>
      <c r="C35" s="280" t="s">
        <v>89</v>
      </c>
      <c r="D35" s="281"/>
      <c r="E35" s="281"/>
      <c r="F35" s="281"/>
      <c r="G35" s="282"/>
      <c r="H35" s="280" t="s">
        <v>90</v>
      </c>
      <c r="I35" s="281"/>
      <c r="J35" s="281"/>
      <c r="K35" s="281"/>
      <c r="L35" s="282"/>
      <c r="M35" s="280" t="s">
        <v>91</v>
      </c>
      <c r="N35" s="281"/>
      <c r="O35" s="281"/>
      <c r="P35" s="281"/>
      <c r="Q35" s="282"/>
      <c r="R35" s="280" t="s">
        <v>92</v>
      </c>
      <c r="S35" s="281"/>
      <c r="T35" s="281"/>
      <c r="U35" s="281"/>
      <c r="V35" s="282"/>
      <c r="W35" s="280" t="s">
        <v>93</v>
      </c>
      <c r="X35" s="281"/>
      <c r="Y35" s="281"/>
      <c r="Z35" s="281"/>
      <c r="AA35" s="282"/>
      <c r="AB35" s="93">
        <f>Input!P34</f>
        <v>0</v>
      </c>
      <c r="AC35" s="102"/>
      <c r="AD35" s="102"/>
      <c r="AE35" s="102"/>
      <c r="AF35" s="102"/>
    </row>
    <row r="36" spans="1:32" ht="13.5" thickBot="1">
      <c r="B36" s="104" t="s">
        <v>46</v>
      </c>
      <c r="C36" s="285">
        <v>0</v>
      </c>
      <c r="D36" s="286"/>
      <c r="E36" s="287"/>
      <c r="F36" s="105">
        <v>5</v>
      </c>
      <c r="G36" s="105">
        <v>10</v>
      </c>
      <c r="H36" s="105">
        <v>15</v>
      </c>
      <c r="I36" s="105">
        <v>20</v>
      </c>
      <c r="J36" s="105">
        <v>25</v>
      </c>
      <c r="K36" s="105">
        <v>30</v>
      </c>
      <c r="L36" s="105">
        <v>35</v>
      </c>
      <c r="M36" s="105">
        <v>40</v>
      </c>
      <c r="N36" s="105">
        <v>45</v>
      </c>
      <c r="O36" s="105">
        <v>50</v>
      </c>
      <c r="P36" s="105">
        <v>55</v>
      </c>
      <c r="Q36" s="105">
        <v>60</v>
      </c>
      <c r="R36" s="106">
        <v>65</v>
      </c>
      <c r="S36" s="106">
        <v>70</v>
      </c>
      <c r="T36" s="106">
        <v>75</v>
      </c>
      <c r="U36" s="106">
        <v>80</v>
      </c>
      <c r="V36" s="106">
        <v>85</v>
      </c>
      <c r="W36" s="106">
        <v>90</v>
      </c>
      <c r="X36" s="106">
        <v>95</v>
      </c>
      <c r="Y36" s="283">
        <v>100</v>
      </c>
      <c r="Z36" s="284"/>
      <c r="AA36" s="284"/>
      <c r="AB36" s="107">
        <f>AVERAGE(AB33:AB35)</f>
        <v>0</v>
      </c>
      <c r="AC36" s="102"/>
      <c r="AD36" s="102"/>
      <c r="AE36" s="102"/>
      <c r="AF36" s="102"/>
    </row>
    <row r="37" spans="1:32">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2"/>
      <c r="AD37" s="102"/>
      <c r="AE37" s="102"/>
      <c r="AF37" s="102"/>
    </row>
    <row r="38" spans="1:32" s="53" customFormat="1">
      <c r="B38" s="49" t="s">
        <v>47</v>
      </c>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99"/>
    </row>
    <row r="39" spans="1:32" s="53" customFormat="1" ht="7.5" customHeight="1">
      <c r="A39" s="100"/>
      <c r="B39" s="100"/>
      <c r="C39" s="100"/>
      <c r="D39" s="100"/>
      <c r="E39" s="100"/>
      <c r="F39" s="100"/>
      <c r="G39" s="100"/>
      <c r="H39" s="100"/>
      <c r="I39" s="100"/>
    </row>
    <row r="40" spans="1:32" s="53" customFormat="1">
      <c r="A40" s="100"/>
      <c r="B40" s="100"/>
      <c r="C40" s="277">
        <v>0</v>
      </c>
      <c r="D40" s="278"/>
      <c r="E40" s="278"/>
      <c r="F40" s="278"/>
      <c r="G40" s="279"/>
      <c r="H40" s="277">
        <v>0.25</v>
      </c>
      <c r="I40" s="278"/>
      <c r="J40" s="278"/>
      <c r="K40" s="278"/>
      <c r="L40" s="279"/>
      <c r="M40" s="277">
        <v>0.5</v>
      </c>
      <c r="N40" s="278"/>
      <c r="O40" s="278"/>
      <c r="P40" s="278"/>
      <c r="Q40" s="279"/>
      <c r="R40" s="277">
        <v>0.75</v>
      </c>
      <c r="S40" s="278"/>
      <c r="T40" s="278"/>
      <c r="U40" s="278"/>
      <c r="V40" s="279"/>
      <c r="W40" s="277">
        <v>1</v>
      </c>
      <c r="X40" s="278"/>
      <c r="Y40" s="278"/>
      <c r="Z40" s="278"/>
      <c r="AA40" s="279"/>
    </row>
    <row r="41" spans="1:32" ht="28.5" customHeight="1">
      <c r="B41" s="103" t="s">
        <v>103</v>
      </c>
      <c r="C41" s="280" t="s">
        <v>89</v>
      </c>
      <c r="D41" s="281"/>
      <c r="E41" s="281"/>
      <c r="F41" s="281"/>
      <c r="G41" s="282"/>
      <c r="H41" s="280" t="s">
        <v>90</v>
      </c>
      <c r="I41" s="281"/>
      <c r="J41" s="281"/>
      <c r="K41" s="281"/>
      <c r="L41" s="282"/>
      <c r="M41" s="280" t="s">
        <v>91</v>
      </c>
      <c r="N41" s="281"/>
      <c r="O41" s="281"/>
      <c r="P41" s="281"/>
      <c r="Q41" s="282"/>
      <c r="R41" s="280" t="s">
        <v>92</v>
      </c>
      <c r="S41" s="281"/>
      <c r="T41" s="281"/>
      <c r="U41" s="281"/>
      <c r="V41" s="282"/>
      <c r="W41" s="280" t="s">
        <v>93</v>
      </c>
      <c r="X41" s="281"/>
      <c r="Y41" s="281"/>
      <c r="Z41" s="281"/>
      <c r="AA41" s="282"/>
      <c r="AB41" s="92">
        <f>Input!P36</f>
        <v>0</v>
      </c>
      <c r="AC41" s="102"/>
      <c r="AD41" s="102"/>
      <c r="AE41" s="102"/>
      <c r="AF41" s="102"/>
    </row>
    <row r="42" spans="1:32" ht="28.5" customHeight="1">
      <c r="B42" s="103" t="s">
        <v>104</v>
      </c>
      <c r="C42" s="280" t="s">
        <v>89</v>
      </c>
      <c r="D42" s="281"/>
      <c r="E42" s="281"/>
      <c r="F42" s="281"/>
      <c r="G42" s="282"/>
      <c r="H42" s="280" t="s">
        <v>90</v>
      </c>
      <c r="I42" s="281"/>
      <c r="J42" s="281"/>
      <c r="K42" s="281"/>
      <c r="L42" s="282"/>
      <c r="M42" s="280" t="s">
        <v>91</v>
      </c>
      <c r="N42" s="281"/>
      <c r="O42" s="281"/>
      <c r="P42" s="281"/>
      <c r="Q42" s="282"/>
      <c r="R42" s="280" t="s">
        <v>92</v>
      </c>
      <c r="S42" s="281"/>
      <c r="T42" s="281"/>
      <c r="U42" s="281"/>
      <c r="V42" s="282"/>
      <c r="W42" s="280" t="s">
        <v>93</v>
      </c>
      <c r="X42" s="281"/>
      <c r="Y42" s="281"/>
      <c r="Z42" s="281"/>
      <c r="AA42" s="282"/>
      <c r="AB42" s="92">
        <f>Input!P37</f>
        <v>0</v>
      </c>
      <c r="AC42" s="102"/>
      <c r="AD42" s="102"/>
      <c r="AE42" s="102"/>
      <c r="AF42" s="102"/>
    </row>
    <row r="43" spans="1:32" ht="28.5" customHeight="1">
      <c r="B43" s="103" t="s">
        <v>105</v>
      </c>
      <c r="C43" s="280" t="s">
        <v>89</v>
      </c>
      <c r="D43" s="281"/>
      <c r="E43" s="281"/>
      <c r="F43" s="281"/>
      <c r="G43" s="282"/>
      <c r="H43" s="280" t="s">
        <v>90</v>
      </c>
      <c r="I43" s="281"/>
      <c r="J43" s="281"/>
      <c r="K43" s="281"/>
      <c r="L43" s="282"/>
      <c r="M43" s="280" t="s">
        <v>91</v>
      </c>
      <c r="N43" s="281"/>
      <c r="O43" s="281"/>
      <c r="P43" s="281"/>
      <c r="Q43" s="282"/>
      <c r="R43" s="280" t="s">
        <v>92</v>
      </c>
      <c r="S43" s="281"/>
      <c r="T43" s="281"/>
      <c r="U43" s="281"/>
      <c r="V43" s="282"/>
      <c r="W43" s="280" t="s">
        <v>93</v>
      </c>
      <c r="X43" s="281"/>
      <c r="Y43" s="281"/>
      <c r="Z43" s="281"/>
      <c r="AA43" s="282"/>
      <c r="AB43" s="93">
        <f>Input!P38</f>
        <v>0</v>
      </c>
      <c r="AC43" s="102"/>
      <c r="AD43" s="102"/>
      <c r="AE43" s="102"/>
      <c r="AF43" s="102"/>
    </row>
    <row r="44" spans="1:32" ht="28.5" customHeight="1" thickBot="1">
      <c r="B44" s="103" t="s">
        <v>106</v>
      </c>
      <c r="C44" s="280" t="s">
        <v>89</v>
      </c>
      <c r="D44" s="281"/>
      <c r="E44" s="281"/>
      <c r="F44" s="281"/>
      <c r="G44" s="282"/>
      <c r="H44" s="280" t="s">
        <v>90</v>
      </c>
      <c r="I44" s="281"/>
      <c r="J44" s="281"/>
      <c r="K44" s="281"/>
      <c r="L44" s="282"/>
      <c r="M44" s="280" t="s">
        <v>91</v>
      </c>
      <c r="N44" s="281"/>
      <c r="O44" s="281"/>
      <c r="P44" s="281"/>
      <c r="Q44" s="282"/>
      <c r="R44" s="280" t="s">
        <v>92</v>
      </c>
      <c r="S44" s="281"/>
      <c r="T44" s="281"/>
      <c r="U44" s="281"/>
      <c r="V44" s="282"/>
      <c r="W44" s="280" t="s">
        <v>93</v>
      </c>
      <c r="X44" s="281"/>
      <c r="Y44" s="281"/>
      <c r="Z44" s="281"/>
      <c r="AA44" s="282"/>
      <c r="AB44" s="93">
        <f>Input!P39</f>
        <v>0</v>
      </c>
      <c r="AC44" s="102"/>
      <c r="AD44" s="102"/>
      <c r="AE44" s="102"/>
      <c r="AF44" s="102"/>
    </row>
    <row r="45" spans="1:32" ht="13.5" thickBot="1">
      <c r="B45" s="104" t="s">
        <v>48</v>
      </c>
      <c r="C45" s="285">
        <v>0</v>
      </c>
      <c r="D45" s="286"/>
      <c r="E45" s="287"/>
      <c r="F45" s="105">
        <v>5</v>
      </c>
      <c r="G45" s="105">
        <v>10</v>
      </c>
      <c r="H45" s="105">
        <v>15</v>
      </c>
      <c r="I45" s="105">
        <v>20</v>
      </c>
      <c r="J45" s="105">
        <v>25</v>
      </c>
      <c r="K45" s="105">
        <v>30</v>
      </c>
      <c r="L45" s="105">
        <v>35</v>
      </c>
      <c r="M45" s="105">
        <v>40</v>
      </c>
      <c r="N45" s="105">
        <v>45</v>
      </c>
      <c r="O45" s="105">
        <v>50</v>
      </c>
      <c r="P45" s="105">
        <v>55</v>
      </c>
      <c r="Q45" s="105">
        <v>60</v>
      </c>
      <c r="R45" s="106">
        <v>65</v>
      </c>
      <c r="S45" s="106">
        <v>70</v>
      </c>
      <c r="T45" s="106">
        <v>75</v>
      </c>
      <c r="U45" s="106">
        <v>80</v>
      </c>
      <c r="V45" s="106">
        <v>85</v>
      </c>
      <c r="W45" s="106">
        <v>90</v>
      </c>
      <c r="X45" s="106">
        <v>95</v>
      </c>
      <c r="Y45" s="283">
        <v>100</v>
      </c>
      <c r="Z45" s="284"/>
      <c r="AA45" s="284"/>
      <c r="AB45" s="107">
        <f>AVERAGE(AB41:AB44)</f>
        <v>0</v>
      </c>
      <c r="AC45" s="102"/>
      <c r="AD45" s="102"/>
      <c r="AE45" s="102"/>
      <c r="AF45" s="102"/>
    </row>
    <row r="46" spans="1:32" ht="13.5" thickBot="1">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2"/>
      <c r="AD46" s="102"/>
      <c r="AE46" s="102"/>
      <c r="AF46" s="102"/>
    </row>
    <row r="47" spans="1:32" ht="13.5" thickBot="1">
      <c r="B47" s="104" t="s">
        <v>49</v>
      </c>
      <c r="C47" s="285">
        <v>0</v>
      </c>
      <c r="D47" s="286"/>
      <c r="E47" s="287"/>
      <c r="F47" s="105">
        <v>5</v>
      </c>
      <c r="G47" s="105">
        <v>10</v>
      </c>
      <c r="H47" s="105">
        <v>15</v>
      </c>
      <c r="I47" s="105">
        <v>20</v>
      </c>
      <c r="J47" s="105">
        <v>25</v>
      </c>
      <c r="K47" s="105">
        <v>30</v>
      </c>
      <c r="L47" s="105">
        <v>35</v>
      </c>
      <c r="M47" s="105">
        <v>40</v>
      </c>
      <c r="N47" s="105">
        <v>45</v>
      </c>
      <c r="O47" s="105">
        <v>50</v>
      </c>
      <c r="P47" s="105">
        <v>55</v>
      </c>
      <c r="Q47" s="105">
        <v>60</v>
      </c>
      <c r="R47" s="106">
        <v>65</v>
      </c>
      <c r="S47" s="106">
        <v>70</v>
      </c>
      <c r="T47" s="106">
        <v>75</v>
      </c>
      <c r="U47" s="106">
        <v>80</v>
      </c>
      <c r="V47" s="106">
        <v>85</v>
      </c>
      <c r="W47" s="106">
        <v>90</v>
      </c>
      <c r="X47" s="106">
        <v>95</v>
      </c>
      <c r="Y47" s="283">
        <v>100</v>
      </c>
      <c r="Z47" s="284"/>
      <c r="AA47" s="284"/>
      <c r="AB47" s="107">
        <f>AVERAGE(AB45,AB36)</f>
        <v>0</v>
      </c>
      <c r="AC47" s="102"/>
      <c r="AD47" s="102"/>
      <c r="AE47" s="102"/>
      <c r="AF47" s="102"/>
    </row>
    <row r="48" spans="1:3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row>
    <row r="49" spans="2:3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row>
    <row r="50" spans="2:3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row>
    <row r="51" spans="2:32">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row>
    <row r="52" spans="2:32">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row>
    <row r="53" spans="2:3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row>
    <row r="54" spans="2:3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row>
    <row r="55" spans="2:3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row>
    <row r="56" spans="2:3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row>
    <row r="57" spans="2:3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row>
    <row r="58" spans="2:3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row>
    <row r="59" spans="2:32">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row>
    <row r="60" spans="2:32">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row>
    <row r="61" spans="2:32">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row>
    <row r="62" spans="2:32">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row>
    <row r="63" spans="2:32">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row>
    <row r="64" spans="2:3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row>
    <row r="65" spans="2:32">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row>
    <row r="66" spans="2:32">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row>
    <row r="67" spans="2:32">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row>
    <row r="68" spans="2:32">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row>
    <row r="69" spans="2:32">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row>
    <row r="70" spans="2:32">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row>
    <row r="71" spans="2:32">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row>
    <row r="72" spans="2:32">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row>
    <row r="73" spans="2:32">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row>
    <row r="74" spans="2:32">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row>
  </sheetData>
  <sheetProtection sheet="1" objects="1" scenarios="1"/>
  <mergeCells count="109">
    <mergeCell ref="C23:G23"/>
    <mergeCell ref="H23:L23"/>
    <mergeCell ref="M23:Q23"/>
    <mergeCell ref="R23:V23"/>
    <mergeCell ref="C26:E26"/>
    <mergeCell ref="Y26:AA26"/>
    <mergeCell ref="C24:E24"/>
    <mergeCell ref="Y24:AA24"/>
    <mergeCell ref="C15:G15"/>
    <mergeCell ref="W23:AA23"/>
    <mergeCell ref="W21:AA21"/>
    <mergeCell ref="C22:G22"/>
    <mergeCell ref="H22:L22"/>
    <mergeCell ref="M22:Q22"/>
    <mergeCell ref="R22:V22"/>
    <mergeCell ref="W22:AA22"/>
    <mergeCell ref="C21:G21"/>
    <mergeCell ref="H21:L21"/>
    <mergeCell ref="C16:E16"/>
    <mergeCell ref="Y16:AA16"/>
    <mergeCell ref="H15:L15"/>
    <mergeCell ref="M15:Q15"/>
    <mergeCell ref="R15:V15"/>
    <mergeCell ref="R21:V21"/>
    <mergeCell ref="W15:AA15"/>
    <mergeCell ref="M21:Q21"/>
    <mergeCell ref="C9:E9"/>
    <mergeCell ref="C14:G14"/>
    <mergeCell ref="H14:L14"/>
    <mergeCell ref="M14:Q14"/>
    <mergeCell ref="R14:V14"/>
    <mergeCell ref="W14:AA14"/>
    <mergeCell ref="C20:G20"/>
    <mergeCell ref="H20:L20"/>
    <mergeCell ref="M20:Q20"/>
    <mergeCell ref="R20:V20"/>
    <mergeCell ref="W20:AA20"/>
    <mergeCell ref="R44:V44"/>
    <mergeCell ref="W44:AA44"/>
    <mergeCell ref="W33:AA33"/>
    <mergeCell ref="C34:G34"/>
    <mergeCell ref="H34:L34"/>
    <mergeCell ref="M34:Q34"/>
    <mergeCell ref="R34:V34"/>
    <mergeCell ref="W34:AA34"/>
    <mergeCell ref="C33:G33"/>
    <mergeCell ref="H33:L33"/>
    <mergeCell ref="M33:Q33"/>
    <mergeCell ref="R33:V33"/>
    <mergeCell ref="C45:E45"/>
    <mergeCell ref="Y45:AA45"/>
    <mergeCell ref="M41:Q41"/>
    <mergeCell ref="R41:V41"/>
    <mergeCell ref="C36:E36"/>
    <mergeCell ref="Y36:AA36"/>
    <mergeCell ref="C47:E47"/>
    <mergeCell ref="Y47:AA47"/>
    <mergeCell ref="W41:AA41"/>
    <mergeCell ref="C43:G43"/>
    <mergeCell ref="H43:L43"/>
    <mergeCell ref="M43:Q43"/>
    <mergeCell ref="R43:V43"/>
    <mergeCell ref="W43:AA43"/>
    <mergeCell ref="C41:G41"/>
    <mergeCell ref="H41:L41"/>
    <mergeCell ref="C42:G42"/>
    <mergeCell ref="C44:G44"/>
    <mergeCell ref="H42:L42"/>
    <mergeCell ref="M42:Q42"/>
    <mergeCell ref="R42:V42"/>
    <mergeCell ref="W42:AA42"/>
    <mergeCell ref="H44:L44"/>
    <mergeCell ref="M44:Q44"/>
    <mergeCell ref="C6:G6"/>
    <mergeCell ref="H6:L6"/>
    <mergeCell ref="M6:Q6"/>
    <mergeCell ref="R6:V6"/>
    <mergeCell ref="W6:AA6"/>
    <mergeCell ref="C13:G13"/>
    <mergeCell ref="H13:L13"/>
    <mergeCell ref="M13:Q13"/>
    <mergeCell ref="R13:V13"/>
    <mergeCell ref="W13:AA13"/>
    <mergeCell ref="C7:G7"/>
    <mergeCell ref="R8:V8"/>
    <mergeCell ref="W8:AA8"/>
    <mergeCell ref="Y9:AA9"/>
    <mergeCell ref="R7:V7"/>
    <mergeCell ref="W7:AA7"/>
    <mergeCell ref="C8:G8"/>
    <mergeCell ref="H7:L7"/>
    <mergeCell ref="M7:Q7"/>
    <mergeCell ref="H8:L8"/>
    <mergeCell ref="M8:Q8"/>
    <mergeCell ref="C32:G32"/>
    <mergeCell ref="H32:L32"/>
    <mergeCell ref="M32:Q32"/>
    <mergeCell ref="R32:V32"/>
    <mergeCell ref="W32:AA32"/>
    <mergeCell ref="C40:G40"/>
    <mergeCell ref="H40:L40"/>
    <mergeCell ref="M40:Q40"/>
    <mergeCell ref="R40:V40"/>
    <mergeCell ref="W40:AA40"/>
    <mergeCell ref="W35:AA35"/>
    <mergeCell ref="C35:G35"/>
    <mergeCell ref="H35:L35"/>
    <mergeCell ref="M35:Q35"/>
    <mergeCell ref="R35:V35"/>
  </mergeCells>
  <phoneticPr fontId="3" type="noConversion"/>
  <conditionalFormatting sqref="C9:E9">
    <cfRule type="expression" dxfId="401" priority="77" stopIfTrue="1">
      <formula>$AB$9&gt;1</formula>
    </cfRule>
  </conditionalFormatting>
  <conditionalFormatting sqref="F9">
    <cfRule type="expression" dxfId="400" priority="78" stopIfTrue="1">
      <formula>$AB$9&gt;=5</formula>
    </cfRule>
  </conditionalFormatting>
  <conditionalFormatting sqref="G9">
    <cfRule type="expression" dxfId="399" priority="79" stopIfTrue="1">
      <formula>$AB$9&gt;=10</formula>
    </cfRule>
  </conditionalFormatting>
  <conditionalFormatting sqref="H9">
    <cfRule type="expression" dxfId="398" priority="80" stopIfTrue="1">
      <formula>$AB$9&gt;=15</formula>
    </cfRule>
  </conditionalFormatting>
  <conditionalFormatting sqref="I9">
    <cfRule type="expression" dxfId="397" priority="81" stopIfTrue="1">
      <formula>$AB$9&gt;=20</formula>
    </cfRule>
  </conditionalFormatting>
  <conditionalFormatting sqref="J9">
    <cfRule type="expression" dxfId="396" priority="82" stopIfTrue="1">
      <formula>$AB$9&gt;=25</formula>
    </cfRule>
  </conditionalFormatting>
  <conditionalFormatting sqref="K9">
    <cfRule type="expression" dxfId="395" priority="83" stopIfTrue="1">
      <formula>$AB$9&gt;=30</formula>
    </cfRule>
  </conditionalFormatting>
  <conditionalFormatting sqref="L9">
    <cfRule type="expression" dxfId="394" priority="84" stopIfTrue="1">
      <formula>$AB$9&gt;=35</formula>
    </cfRule>
  </conditionalFormatting>
  <conditionalFormatting sqref="M9">
    <cfRule type="expression" dxfId="393" priority="85" stopIfTrue="1">
      <formula>$AB$9&gt;=40</formula>
    </cfRule>
  </conditionalFormatting>
  <conditionalFormatting sqref="N9">
    <cfRule type="expression" dxfId="392" priority="86" stopIfTrue="1">
      <formula>$AB$9&gt;=45</formula>
    </cfRule>
  </conditionalFormatting>
  <conditionalFormatting sqref="O9">
    <cfRule type="expression" dxfId="391" priority="87" stopIfTrue="1">
      <formula>$AB$9&gt;=50</formula>
    </cfRule>
  </conditionalFormatting>
  <conditionalFormatting sqref="P9">
    <cfRule type="expression" dxfId="390" priority="88" stopIfTrue="1">
      <formula>$AB$9&gt;=55</formula>
    </cfRule>
  </conditionalFormatting>
  <conditionalFormatting sqref="Q9">
    <cfRule type="expression" dxfId="389" priority="89" stopIfTrue="1">
      <formula>$AB$9&gt;=60</formula>
    </cfRule>
  </conditionalFormatting>
  <conditionalFormatting sqref="R9">
    <cfRule type="expression" dxfId="388" priority="90" stopIfTrue="1">
      <formula>$AB$9&gt;=65</formula>
    </cfRule>
  </conditionalFormatting>
  <conditionalFormatting sqref="S9">
    <cfRule type="expression" dxfId="387" priority="91" stopIfTrue="1">
      <formula>$AB$9&gt;=70</formula>
    </cfRule>
  </conditionalFormatting>
  <conditionalFormatting sqref="T9">
    <cfRule type="expression" dxfId="386" priority="92" stopIfTrue="1">
      <formula>$AB$9&gt;=75</formula>
    </cfRule>
  </conditionalFormatting>
  <conditionalFormatting sqref="U9">
    <cfRule type="expression" dxfId="385" priority="93" stopIfTrue="1">
      <formula>$AB$9&gt;=80</formula>
    </cfRule>
  </conditionalFormatting>
  <conditionalFormatting sqref="V9">
    <cfRule type="expression" dxfId="384" priority="94" stopIfTrue="1">
      <formula>$AB$9&gt;=85</formula>
    </cfRule>
  </conditionalFormatting>
  <conditionalFormatting sqref="W9">
    <cfRule type="expression" dxfId="383" priority="95" stopIfTrue="1">
      <formula>$AB$9&gt;=90</formula>
    </cfRule>
  </conditionalFormatting>
  <conditionalFormatting sqref="X9">
    <cfRule type="expression" dxfId="382" priority="96" stopIfTrue="1">
      <formula>$AB$9&gt;=95</formula>
    </cfRule>
  </conditionalFormatting>
  <conditionalFormatting sqref="Y9:AA9">
    <cfRule type="expression" dxfId="381" priority="97" stopIfTrue="1">
      <formula>$AB$9&gt;=100</formula>
    </cfRule>
  </conditionalFormatting>
  <conditionalFormatting sqref="F16">
    <cfRule type="expression" dxfId="380" priority="98" stopIfTrue="1">
      <formula>$AB$16&gt;=5</formula>
    </cfRule>
  </conditionalFormatting>
  <conditionalFormatting sqref="G16">
    <cfRule type="expression" dxfId="379" priority="99" stopIfTrue="1">
      <formula>$AB$16&gt;=10</formula>
    </cfRule>
  </conditionalFormatting>
  <conditionalFormatting sqref="H16">
    <cfRule type="expression" dxfId="378" priority="100" stopIfTrue="1">
      <formula>$AB$16&gt;=15</formula>
    </cfRule>
  </conditionalFormatting>
  <conditionalFormatting sqref="I16">
    <cfRule type="expression" dxfId="377" priority="101" stopIfTrue="1">
      <formula>$AB$16&gt;=20</formula>
    </cfRule>
  </conditionalFormatting>
  <conditionalFormatting sqref="J16">
    <cfRule type="expression" dxfId="376" priority="102" stopIfTrue="1">
      <formula>$AB$16&gt;=25</formula>
    </cfRule>
  </conditionalFormatting>
  <conditionalFormatting sqref="K16">
    <cfRule type="expression" dxfId="375" priority="103" stopIfTrue="1">
      <formula>$AB$16&gt;=30</formula>
    </cfRule>
  </conditionalFormatting>
  <conditionalFormatting sqref="L16">
    <cfRule type="expression" dxfId="374" priority="104" stopIfTrue="1">
      <formula>$AB$16&gt;=35</formula>
    </cfRule>
  </conditionalFormatting>
  <conditionalFormatting sqref="M16">
    <cfRule type="expression" dxfId="373" priority="105" stopIfTrue="1">
      <formula>$AB$16&gt;=40</formula>
    </cfRule>
  </conditionalFormatting>
  <conditionalFormatting sqref="N16">
    <cfRule type="expression" dxfId="372" priority="106" stopIfTrue="1">
      <formula>$AB$16&gt;=45</formula>
    </cfRule>
  </conditionalFormatting>
  <conditionalFormatting sqref="O16">
    <cfRule type="expression" dxfId="371" priority="107" stopIfTrue="1">
      <formula>$AB$16&gt;=50</formula>
    </cfRule>
  </conditionalFormatting>
  <conditionalFormatting sqref="P16">
    <cfRule type="expression" dxfId="370" priority="108" stopIfTrue="1">
      <formula>$AB$16&gt;=55</formula>
    </cfRule>
  </conditionalFormatting>
  <conditionalFormatting sqref="Q16">
    <cfRule type="expression" dxfId="369" priority="109" stopIfTrue="1">
      <formula>$AB$16&gt;=60</formula>
    </cfRule>
  </conditionalFormatting>
  <conditionalFormatting sqref="R16">
    <cfRule type="expression" dxfId="368" priority="110" stopIfTrue="1">
      <formula>$AB$16&gt;=65</formula>
    </cfRule>
  </conditionalFormatting>
  <conditionalFormatting sqref="S16">
    <cfRule type="expression" dxfId="367" priority="111" stopIfTrue="1">
      <formula>$AB$16&gt;=70</formula>
    </cfRule>
  </conditionalFormatting>
  <conditionalFormatting sqref="T16">
    <cfRule type="expression" dxfId="366" priority="112" stopIfTrue="1">
      <formula>$AB$16&gt;=75</formula>
    </cfRule>
  </conditionalFormatting>
  <conditionalFormatting sqref="U16">
    <cfRule type="expression" dxfId="365" priority="113" stopIfTrue="1">
      <formula>$AB$16&gt;=80</formula>
    </cfRule>
  </conditionalFormatting>
  <conditionalFormatting sqref="V16">
    <cfRule type="expression" dxfId="364" priority="114" stopIfTrue="1">
      <formula>$AB$16&gt;=85</formula>
    </cfRule>
  </conditionalFormatting>
  <conditionalFormatting sqref="W16">
    <cfRule type="expression" dxfId="363" priority="115" stopIfTrue="1">
      <formula>$AB$16&gt;=90</formula>
    </cfRule>
  </conditionalFormatting>
  <conditionalFormatting sqref="X16">
    <cfRule type="expression" dxfId="362" priority="116" stopIfTrue="1">
      <formula>$AB$16&gt;=95</formula>
    </cfRule>
  </conditionalFormatting>
  <conditionalFormatting sqref="Y16:AA16">
    <cfRule type="expression" dxfId="361" priority="117" stopIfTrue="1">
      <formula>$AB$16&gt;=100</formula>
    </cfRule>
  </conditionalFormatting>
  <conditionalFormatting sqref="C16:E16">
    <cfRule type="expression" dxfId="360" priority="118" stopIfTrue="1">
      <formula>$AB$16&gt;=1</formula>
    </cfRule>
  </conditionalFormatting>
  <conditionalFormatting sqref="C24:E24">
    <cfRule type="expression" dxfId="359" priority="119" stopIfTrue="1">
      <formula>$AB$24&gt;=1</formula>
    </cfRule>
  </conditionalFormatting>
  <conditionalFormatting sqref="F24">
    <cfRule type="expression" dxfId="358" priority="120" stopIfTrue="1">
      <formula>$AB$24&gt;=5</formula>
    </cfRule>
  </conditionalFormatting>
  <conditionalFormatting sqref="G24">
    <cfRule type="expression" dxfId="357" priority="121" stopIfTrue="1">
      <formula>$AB$24&gt;=10</formula>
    </cfRule>
  </conditionalFormatting>
  <conditionalFormatting sqref="H24">
    <cfRule type="expression" dxfId="356" priority="122" stopIfTrue="1">
      <formula>$AB$24&gt;=15</formula>
    </cfRule>
  </conditionalFormatting>
  <conditionalFormatting sqref="I24">
    <cfRule type="expression" dxfId="355" priority="123" stopIfTrue="1">
      <formula>$AB$24&gt;=20</formula>
    </cfRule>
  </conditionalFormatting>
  <conditionalFormatting sqref="J24">
    <cfRule type="expression" dxfId="354" priority="124" stopIfTrue="1">
      <formula>$AB$24&gt;=25</formula>
    </cfRule>
  </conditionalFormatting>
  <conditionalFormatting sqref="K24">
    <cfRule type="expression" dxfId="353" priority="125" stopIfTrue="1">
      <formula>$AB$24&gt;=30</formula>
    </cfRule>
  </conditionalFormatting>
  <conditionalFormatting sqref="L24">
    <cfRule type="expression" dxfId="352" priority="126" stopIfTrue="1">
      <formula>$AB$24&gt;=35</formula>
    </cfRule>
  </conditionalFormatting>
  <conditionalFormatting sqref="M24">
    <cfRule type="expression" dxfId="351" priority="127" stopIfTrue="1">
      <formula>$AB$24&gt;=40</formula>
    </cfRule>
  </conditionalFormatting>
  <conditionalFormatting sqref="N24">
    <cfRule type="expression" dxfId="350" priority="128" stopIfTrue="1">
      <formula>$AB$24&gt;=45</formula>
    </cfRule>
  </conditionalFormatting>
  <conditionalFormatting sqref="O24">
    <cfRule type="expression" dxfId="349" priority="129" stopIfTrue="1">
      <formula>$AB$24&gt;=50</formula>
    </cfRule>
  </conditionalFormatting>
  <conditionalFormatting sqref="P24">
    <cfRule type="expression" dxfId="348" priority="130" stopIfTrue="1">
      <formula>$AB$24&gt;=55</formula>
    </cfRule>
  </conditionalFormatting>
  <conditionalFormatting sqref="Q24">
    <cfRule type="expression" dxfId="347" priority="131" stopIfTrue="1">
      <formula>$AB$24&gt;=60</formula>
    </cfRule>
  </conditionalFormatting>
  <conditionalFormatting sqref="R24">
    <cfRule type="expression" dxfId="346" priority="132" stopIfTrue="1">
      <formula>$AB$24&gt;=65</formula>
    </cfRule>
  </conditionalFormatting>
  <conditionalFormatting sqref="S24">
    <cfRule type="expression" dxfId="345" priority="133" stopIfTrue="1">
      <formula>$AB$24&gt;=70</formula>
    </cfRule>
  </conditionalFormatting>
  <conditionalFormatting sqref="T24">
    <cfRule type="expression" dxfId="344" priority="134" stopIfTrue="1">
      <formula>$AB$24&gt;=75</formula>
    </cfRule>
  </conditionalFormatting>
  <conditionalFormatting sqref="U24">
    <cfRule type="expression" dxfId="343" priority="135" stopIfTrue="1">
      <formula>$AB$24&gt;=80</formula>
    </cfRule>
  </conditionalFormatting>
  <conditionalFormatting sqref="V24">
    <cfRule type="expression" dxfId="342" priority="136" stopIfTrue="1">
      <formula>$AB$24&gt;=85</formula>
    </cfRule>
  </conditionalFormatting>
  <conditionalFormatting sqref="W24">
    <cfRule type="expression" dxfId="341" priority="137" stopIfTrue="1">
      <formula>$AB$24&gt;=90</formula>
    </cfRule>
  </conditionalFormatting>
  <conditionalFormatting sqref="X24">
    <cfRule type="expression" dxfId="340" priority="138" stopIfTrue="1">
      <formula>$AB$24&gt;=95</formula>
    </cfRule>
  </conditionalFormatting>
  <conditionalFormatting sqref="Y24:AA24">
    <cfRule type="expression" dxfId="339" priority="139" stopIfTrue="1">
      <formula>$AB$24&gt;=100</formula>
    </cfRule>
  </conditionalFormatting>
  <conditionalFormatting sqref="C26:E26">
    <cfRule type="expression" dxfId="338" priority="140" stopIfTrue="1">
      <formula>$AB$26&gt;=1</formula>
    </cfRule>
  </conditionalFormatting>
  <conditionalFormatting sqref="F26">
    <cfRule type="expression" dxfId="337" priority="141" stopIfTrue="1">
      <formula>$AB$26&gt;=5</formula>
    </cfRule>
  </conditionalFormatting>
  <conditionalFormatting sqref="G26">
    <cfRule type="expression" dxfId="336" priority="142" stopIfTrue="1">
      <formula>$AB$26&gt;=10</formula>
    </cfRule>
  </conditionalFormatting>
  <conditionalFormatting sqref="H26">
    <cfRule type="expression" dxfId="335" priority="143" stopIfTrue="1">
      <formula>$AB$26&gt;=15</formula>
    </cfRule>
  </conditionalFormatting>
  <conditionalFormatting sqref="I26">
    <cfRule type="expression" dxfId="334" priority="144" stopIfTrue="1">
      <formula>$AB$26&gt;=20</formula>
    </cfRule>
  </conditionalFormatting>
  <conditionalFormatting sqref="J26">
    <cfRule type="expression" dxfId="333" priority="145" stopIfTrue="1">
      <formula>$AB$26&gt;=25</formula>
    </cfRule>
  </conditionalFormatting>
  <conditionalFormatting sqref="K26">
    <cfRule type="expression" dxfId="332" priority="146" stopIfTrue="1">
      <formula>$AB$26&gt;=30</formula>
    </cfRule>
  </conditionalFormatting>
  <conditionalFormatting sqref="L26">
    <cfRule type="expression" dxfId="331" priority="147" stopIfTrue="1">
      <formula>$AB$26&gt;=35</formula>
    </cfRule>
  </conditionalFormatting>
  <conditionalFormatting sqref="M26">
    <cfRule type="expression" dxfId="330" priority="148" stopIfTrue="1">
      <formula>$AB$26&gt;=40</formula>
    </cfRule>
  </conditionalFormatting>
  <conditionalFormatting sqref="N26">
    <cfRule type="expression" dxfId="329" priority="149" stopIfTrue="1">
      <formula>$AB$26&gt;=45</formula>
    </cfRule>
  </conditionalFormatting>
  <conditionalFormatting sqref="O26">
    <cfRule type="expression" dxfId="328" priority="150" stopIfTrue="1">
      <formula>$AB$26&gt;=50</formula>
    </cfRule>
  </conditionalFormatting>
  <conditionalFormatting sqref="P26">
    <cfRule type="expression" dxfId="327" priority="151" stopIfTrue="1">
      <formula>$AB$26&gt;=55</formula>
    </cfRule>
  </conditionalFormatting>
  <conditionalFormatting sqref="Q26">
    <cfRule type="expression" dxfId="326" priority="152" stopIfTrue="1">
      <formula>$AB$26&gt;=60</formula>
    </cfRule>
  </conditionalFormatting>
  <conditionalFormatting sqref="R26">
    <cfRule type="expression" dxfId="325" priority="153" stopIfTrue="1">
      <formula>$AB$26&gt;=65</formula>
    </cfRule>
  </conditionalFormatting>
  <conditionalFormatting sqref="S26">
    <cfRule type="expression" dxfId="324" priority="154" stopIfTrue="1">
      <formula>$AB$26&gt;=70</formula>
    </cfRule>
  </conditionalFormatting>
  <conditionalFormatting sqref="T26">
    <cfRule type="expression" dxfId="323" priority="155" stopIfTrue="1">
      <formula>$AB$26&gt;=75</formula>
    </cfRule>
  </conditionalFormatting>
  <conditionalFormatting sqref="U26">
    <cfRule type="expression" dxfId="322" priority="156" stopIfTrue="1">
      <formula>$AB$26&gt;=80</formula>
    </cfRule>
  </conditionalFormatting>
  <conditionalFormatting sqref="V26">
    <cfRule type="expression" dxfId="321" priority="157" stopIfTrue="1">
      <formula>$AB$26&gt;=85</formula>
    </cfRule>
  </conditionalFormatting>
  <conditionalFormatting sqref="W26">
    <cfRule type="expression" dxfId="320" priority="158" stopIfTrue="1">
      <formula>$AB$26&gt;=90</formula>
    </cfRule>
  </conditionalFormatting>
  <conditionalFormatting sqref="X26">
    <cfRule type="expression" dxfId="319" priority="159" stopIfTrue="1">
      <formula>$AB$26&gt;=95</formula>
    </cfRule>
  </conditionalFormatting>
  <conditionalFormatting sqref="Y26:AA26">
    <cfRule type="expression" dxfId="318" priority="160" stopIfTrue="1">
      <formula>$AB$26&gt;=100</formula>
    </cfRule>
  </conditionalFormatting>
  <conditionalFormatting sqref="C36:E36">
    <cfRule type="expression" dxfId="317" priority="161" stopIfTrue="1">
      <formula>$AB$36&gt;=1</formula>
    </cfRule>
  </conditionalFormatting>
  <conditionalFormatting sqref="F36">
    <cfRule type="expression" dxfId="316" priority="162" stopIfTrue="1">
      <formula>$AB$36&gt;=5</formula>
    </cfRule>
  </conditionalFormatting>
  <conditionalFormatting sqref="G36">
    <cfRule type="expression" dxfId="315" priority="163" stopIfTrue="1">
      <formula>$AB$36&gt;=10</formula>
    </cfRule>
  </conditionalFormatting>
  <conditionalFormatting sqref="H36">
    <cfRule type="expression" dxfId="314" priority="164" stopIfTrue="1">
      <formula>$AB$36&gt;=15</formula>
    </cfRule>
  </conditionalFormatting>
  <conditionalFormatting sqref="I36">
    <cfRule type="expression" dxfId="313" priority="165" stopIfTrue="1">
      <formula>$AB$36&gt;=20</formula>
    </cfRule>
  </conditionalFormatting>
  <conditionalFormatting sqref="J36">
    <cfRule type="expression" dxfId="312" priority="166" stopIfTrue="1">
      <formula>$AB$36&gt;=25</formula>
    </cfRule>
  </conditionalFormatting>
  <conditionalFormatting sqref="K36">
    <cfRule type="expression" dxfId="311" priority="167" stopIfTrue="1">
      <formula>$AB$36&gt;=30</formula>
    </cfRule>
  </conditionalFormatting>
  <conditionalFormatting sqref="L36">
    <cfRule type="expression" dxfId="310" priority="168" stopIfTrue="1">
      <formula>$AB$36&gt;=35</formula>
    </cfRule>
  </conditionalFormatting>
  <conditionalFormatting sqref="M36">
    <cfRule type="expression" dxfId="309" priority="169" stopIfTrue="1">
      <formula>$AB$36&gt;=40</formula>
    </cfRule>
  </conditionalFormatting>
  <conditionalFormatting sqref="N36">
    <cfRule type="expression" dxfId="308" priority="170" stopIfTrue="1">
      <formula>$AB$36&gt;=45</formula>
    </cfRule>
  </conditionalFormatting>
  <conditionalFormatting sqref="O36">
    <cfRule type="expression" dxfId="307" priority="171" stopIfTrue="1">
      <formula>$AB$36&gt;=50</formula>
    </cfRule>
  </conditionalFormatting>
  <conditionalFormatting sqref="P36">
    <cfRule type="expression" dxfId="306" priority="172" stopIfTrue="1">
      <formula>$AB$36&gt;=55</formula>
    </cfRule>
  </conditionalFormatting>
  <conditionalFormatting sqref="Q36">
    <cfRule type="expression" dxfId="305" priority="173" stopIfTrue="1">
      <formula>$AB$36&gt;=60</formula>
    </cfRule>
  </conditionalFormatting>
  <conditionalFormatting sqref="R36">
    <cfRule type="expression" dxfId="304" priority="174" stopIfTrue="1">
      <formula>$AB$36&gt;=65</formula>
    </cfRule>
  </conditionalFormatting>
  <conditionalFormatting sqref="S36">
    <cfRule type="expression" dxfId="303" priority="175" stopIfTrue="1">
      <formula>$AB$36&gt;=70</formula>
    </cfRule>
  </conditionalFormatting>
  <conditionalFormatting sqref="T36">
    <cfRule type="expression" dxfId="302" priority="176" stopIfTrue="1">
      <formula>$AB$36&gt;=75</formula>
    </cfRule>
  </conditionalFormatting>
  <conditionalFormatting sqref="U36">
    <cfRule type="expression" dxfId="301" priority="177" stopIfTrue="1">
      <formula>$AB$36&gt;=80</formula>
    </cfRule>
  </conditionalFormatting>
  <conditionalFormatting sqref="V36">
    <cfRule type="expression" dxfId="300" priority="178" stopIfTrue="1">
      <formula>$AB$36&gt;=85</formula>
    </cfRule>
  </conditionalFormatting>
  <conditionalFormatting sqref="W36">
    <cfRule type="expression" dxfId="299" priority="179" stopIfTrue="1">
      <formula>$AB$36&gt;=90</formula>
    </cfRule>
  </conditionalFormatting>
  <conditionalFormatting sqref="X36">
    <cfRule type="expression" dxfId="298" priority="180" stopIfTrue="1">
      <formula>$AB$36&gt;=95</formula>
    </cfRule>
  </conditionalFormatting>
  <conditionalFormatting sqref="Y36:AA36">
    <cfRule type="expression" dxfId="297" priority="181" stopIfTrue="1">
      <formula>$AB$36&gt;=100</formula>
    </cfRule>
  </conditionalFormatting>
  <conditionalFormatting sqref="C45:E45">
    <cfRule type="expression" dxfId="296" priority="182" stopIfTrue="1">
      <formula>$AB$45&gt;=1</formula>
    </cfRule>
  </conditionalFormatting>
  <conditionalFormatting sqref="F45">
    <cfRule type="expression" dxfId="295" priority="183" stopIfTrue="1">
      <formula>$AB$45&gt;=5</formula>
    </cfRule>
  </conditionalFormatting>
  <conditionalFormatting sqref="G45">
    <cfRule type="expression" dxfId="294" priority="184" stopIfTrue="1">
      <formula>$AB$45&gt;=10</formula>
    </cfRule>
  </conditionalFormatting>
  <conditionalFormatting sqref="H45">
    <cfRule type="expression" dxfId="293" priority="185" stopIfTrue="1">
      <formula>$AB$45&gt;=15</formula>
    </cfRule>
  </conditionalFormatting>
  <conditionalFormatting sqref="I45">
    <cfRule type="expression" dxfId="292" priority="186" stopIfTrue="1">
      <formula>$AB$45&gt;=20</formula>
    </cfRule>
  </conditionalFormatting>
  <conditionalFormatting sqref="J45">
    <cfRule type="expression" dxfId="291" priority="187" stopIfTrue="1">
      <formula>$AB$45&gt;=25</formula>
    </cfRule>
  </conditionalFormatting>
  <conditionalFormatting sqref="K45">
    <cfRule type="expression" dxfId="290" priority="188" stopIfTrue="1">
      <formula>$AB$45&gt;=30</formula>
    </cfRule>
  </conditionalFormatting>
  <conditionalFormatting sqref="L45">
    <cfRule type="expression" dxfId="289" priority="189" stopIfTrue="1">
      <formula>$AB$45&gt;=35</formula>
    </cfRule>
  </conditionalFormatting>
  <conditionalFormatting sqref="M45">
    <cfRule type="expression" dxfId="288" priority="190" stopIfTrue="1">
      <formula>$AB$45&gt;=40</formula>
    </cfRule>
  </conditionalFormatting>
  <conditionalFormatting sqref="N45">
    <cfRule type="expression" dxfId="287" priority="191" stopIfTrue="1">
      <formula>$AB$45&gt;=45</formula>
    </cfRule>
  </conditionalFormatting>
  <conditionalFormatting sqref="O45">
    <cfRule type="expression" dxfId="286" priority="192" stopIfTrue="1">
      <formula>$AB$45&gt;=50</formula>
    </cfRule>
  </conditionalFormatting>
  <conditionalFormatting sqref="P45">
    <cfRule type="expression" dxfId="285" priority="193" stopIfTrue="1">
      <formula>$AB$45&gt;=55</formula>
    </cfRule>
  </conditionalFormatting>
  <conditionalFormatting sqref="Q45">
    <cfRule type="expression" dxfId="284" priority="194" stopIfTrue="1">
      <formula>$AB$45&gt;=60</formula>
    </cfRule>
  </conditionalFormatting>
  <conditionalFormatting sqref="R45">
    <cfRule type="expression" dxfId="283" priority="195" stopIfTrue="1">
      <formula>$AB$45&gt;=65</formula>
    </cfRule>
  </conditionalFormatting>
  <conditionalFormatting sqref="S45">
    <cfRule type="expression" dxfId="282" priority="196" stopIfTrue="1">
      <formula>$AB$45&gt;=70</formula>
    </cfRule>
  </conditionalFormatting>
  <conditionalFormatting sqref="T45">
    <cfRule type="expression" dxfId="281" priority="197" stopIfTrue="1">
      <formula>$AB$45&gt;=75</formula>
    </cfRule>
  </conditionalFormatting>
  <conditionalFormatting sqref="U45">
    <cfRule type="expression" dxfId="280" priority="198" stopIfTrue="1">
      <formula>$AB$45&gt;=80</formula>
    </cfRule>
  </conditionalFormatting>
  <conditionalFormatting sqref="V45">
    <cfRule type="expression" dxfId="279" priority="199" stopIfTrue="1">
      <formula>$AB$45&gt;=85</formula>
    </cfRule>
  </conditionalFormatting>
  <conditionalFormatting sqref="W45">
    <cfRule type="expression" dxfId="278" priority="200" stopIfTrue="1">
      <formula>$AB$45&gt;=90</formula>
    </cfRule>
  </conditionalFormatting>
  <conditionalFormatting sqref="X45">
    <cfRule type="expression" dxfId="277" priority="201" stopIfTrue="1">
      <formula>$AB$45&gt;=95</formula>
    </cfRule>
  </conditionalFormatting>
  <conditionalFormatting sqref="Y45:AA45">
    <cfRule type="expression" dxfId="276" priority="202" stopIfTrue="1">
      <formula>$AB$45&gt;=100</formula>
    </cfRule>
  </conditionalFormatting>
  <conditionalFormatting sqref="C47:E47">
    <cfRule type="expression" dxfId="275" priority="203" stopIfTrue="1">
      <formula>$AB$47&gt;=1</formula>
    </cfRule>
  </conditionalFormatting>
  <conditionalFormatting sqref="F47">
    <cfRule type="expression" dxfId="274" priority="204" stopIfTrue="1">
      <formula>$AB$47&gt;=5</formula>
    </cfRule>
  </conditionalFormatting>
  <conditionalFormatting sqref="G47">
    <cfRule type="expression" dxfId="273" priority="205" stopIfTrue="1">
      <formula>$AB$47&gt;=10</formula>
    </cfRule>
  </conditionalFormatting>
  <conditionalFormatting sqref="H47">
    <cfRule type="expression" dxfId="272" priority="206" stopIfTrue="1">
      <formula>$AB$47&gt;=15</formula>
    </cfRule>
  </conditionalFormatting>
  <conditionalFormatting sqref="I47">
    <cfRule type="expression" dxfId="271" priority="207" stopIfTrue="1">
      <formula>$AB$47&gt;=20</formula>
    </cfRule>
  </conditionalFormatting>
  <conditionalFormatting sqref="J47">
    <cfRule type="expression" dxfId="270" priority="208" stopIfTrue="1">
      <formula>$AB$47&gt;=25</formula>
    </cfRule>
  </conditionalFormatting>
  <conditionalFormatting sqref="K47">
    <cfRule type="expression" dxfId="269" priority="209" stopIfTrue="1">
      <formula>$AB$47&gt;=30</formula>
    </cfRule>
  </conditionalFormatting>
  <conditionalFormatting sqref="L47">
    <cfRule type="expression" dxfId="268" priority="210" stopIfTrue="1">
      <formula>$AB$47&gt;=35</formula>
    </cfRule>
  </conditionalFormatting>
  <conditionalFormatting sqref="M47">
    <cfRule type="expression" dxfId="267" priority="211" stopIfTrue="1">
      <formula>$AB$47&gt;=40</formula>
    </cfRule>
  </conditionalFormatting>
  <conditionalFormatting sqref="N47">
    <cfRule type="expression" dxfId="266" priority="212" stopIfTrue="1">
      <formula>$AB$47&gt;=45</formula>
    </cfRule>
  </conditionalFormatting>
  <conditionalFormatting sqref="O47">
    <cfRule type="expression" dxfId="265" priority="213" stopIfTrue="1">
      <formula>$AB$47&gt;=50</formula>
    </cfRule>
  </conditionalFormatting>
  <conditionalFormatting sqref="P47">
    <cfRule type="expression" dxfId="264" priority="214" stopIfTrue="1">
      <formula>$AB$47&gt;=55</formula>
    </cfRule>
  </conditionalFormatting>
  <conditionalFormatting sqref="Q47">
    <cfRule type="expression" dxfId="263" priority="215" stopIfTrue="1">
      <formula>$AB$47&gt;=60</formula>
    </cfRule>
  </conditionalFormatting>
  <conditionalFormatting sqref="R47">
    <cfRule type="expression" dxfId="262" priority="216" stopIfTrue="1">
      <formula>$AB$47&gt;=65</formula>
    </cfRule>
  </conditionalFormatting>
  <conditionalFormatting sqref="S47">
    <cfRule type="expression" dxfId="261" priority="217" stopIfTrue="1">
      <formula>$AB$47&gt;=70</formula>
    </cfRule>
  </conditionalFormatting>
  <conditionalFormatting sqref="T47">
    <cfRule type="expression" dxfId="260" priority="218" stopIfTrue="1">
      <formula>$AB$47&gt;=75</formula>
    </cfRule>
  </conditionalFormatting>
  <conditionalFormatting sqref="U47">
    <cfRule type="expression" dxfId="259" priority="219" stopIfTrue="1">
      <formula>$AB$47&gt;=80</formula>
    </cfRule>
  </conditionalFormatting>
  <conditionalFormatting sqref="V47">
    <cfRule type="expression" dxfId="258" priority="220" stopIfTrue="1">
      <formula>$AB$47&gt;=85</formula>
    </cfRule>
  </conditionalFormatting>
  <conditionalFormatting sqref="W47">
    <cfRule type="expression" dxfId="257" priority="221" stopIfTrue="1">
      <formula>$AB$47&gt;=90</formula>
    </cfRule>
  </conditionalFormatting>
  <conditionalFormatting sqref="X47">
    <cfRule type="expression" dxfId="256" priority="222" stopIfTrue="1">
      <formula>$AB$47&gt;=95</formula>
    </cfRule>
  </conditionalFormatting>
  <conditionalFormatting sqref="Y47:AA47">
    <cfRule type="expression" dxfId="255" priority="223" stopIfTrue="1">
      <formula>$AB$47&gt;=100</formula>
    </cfRule>
  </conditionalFormatting>
  <conditionalFormatting sqref="C33:G33">
    <cfRule type="expression" dxfId="254" priority="76">
      <formula>$AB$33&gt;=1</formula>
    </cfRule>
  </conditionalFormatting>
  <conditionalFormatting sqref="C34:G34">
    <cfRule type="expression" dxfId="253" priority="75">
      <formula>$AB$34&gt;=1</formula>
    </cfRule>
  </conditionalFormatting>
  <conditionalFormatting sqref="C35:G35">
    <cfRule type="expression" dxfId="252" priority="74">
      <formula>$AB$35&gt;=1</formula>
    </cfRule>
  </conditionalFormatting>
  <conditionalFormatting sqref="C41:G41">
    <cfRule type="expression" dxfId="251" priority="73">
      <formula>$AB$41&gt;=1</formula>
    </cfRule>
  </conditionalFormatting>
  <conditionalFormatting sqref="C42:G42">
    <cfRule type="expression" dxfId="250" priority="72">
      <formula>$AB$42&gt;=1</formula>
    </cfRule>
  </conditionalFormatting>
  <conditionalFormatting sqref="C43:G43">
    <cfRule type="expression" dxfId="249" priority="71">
      <formula>$AB$43&gt;=1</formula>
    </cfRule>
  </conditionalFormatting>
  <conditionalFormatting sqref="C44:G44">
    <cfRule type="expression" dxfId="248" priority="70">
      <formula>$AB$44&gt;=1</formula>
    </cfRule>
  </conditionalFormatting>
  <conditionalFormatting sqref="H33:L33">
    <cfRule type="expression" dxfId="247" priority="69">
      <formula>$AB$33&gt;=15</formula>
    </cfRule>
  </conditionalFormatting>
  <conditionalFormatting sqref="H34:L34">
    <cfRule type="expression" dxfId="246" priority="68">
      <formula>$AB$34&gt;=15</formula>
    </cfRule>
  </conditionalFormatting>
  <conditionalFormatting sqref="H35:L35">
    <cfRule type="expression" dxfId="245" priority="67">
      <formula>$AB$35&gt;=15</formula>
    </cfRule>
  </conditionalFormatting>
  <conditionalFormatting sqref="H41:L41">
    <cfRule type="expression" dxfId="244" priority="66">
      <formula>$AB$41&gt;=15</formula>
    </cfRule>
  </conditionalFormatting>
  <conditionalFormatting sqref="H42:L42">
    <cfRule type="expression" dxfId="243" priority="65">
      <formula>$AB$42&gt;=15</formula>
    </cfRule>
  </conditionalFormatting>
  <conditionalFormatting sqref="H43:L43">
    <cfRule type="expression" dxfId="242" priority="64">
      <formula>$AB$43&gt;=15</formula>
    </cfRule>
  </conditionalFormatting>
  <conditionalFormatting sqref="H44:L44">
    <cfRule type="expression" dxfId="241" priority="63">
      <formula>$AB$44&gt;=15</formula>
    </cfRule>
  </conditionalFormatting>
  <conditionalFormatting sqref="M33:Q33">
    <cfRule type="expression" dxfId="240" priority="62">
      <formula>$AB$33&gt;=40</formula>
    </cfRule>
  </conditionalFormatting>
  <conditionalFormatting sqref="M34:Q34">
    <cfRule type="expression" dxfId="239" priority="61">
      <formula>$AB$34&gt;=40</formula>
    </cfRule>
  </conditionalFormatting>
  <conditionalFormatting sqref="M35:Q35">
    <cfRule type="expression" dxfId="238" priority="60">
      <formula>$AB$35&gt;=40</formula>
    </cfRule>
  </conditionalFormatting>
  <conditionalFormatting sqref="M41:Q41">
    <cfRule type="expression" dxfId="237" priority="59">
      <formula>$AB$41&gt;=40</formula>
    </cfRule>
  </conditionalFormatting>
  <conditionalFormatting sqref="M42:Q42">
    <cfRule type="expression" dxfId="236" priority="58">
      <formula>$AB$42&gt;=40</formula>
    </cfRule>
  </conditionalFormatting>
  <conditionalFormatting sqref="M43:Q43">
    <cfRule type="expression" dxfId="235" priority="57">
      <formula>$AB$43&gt;=40</formula>
    </cfRule>
  </conditionalFormatting>
  <conditionalFormatting sqref="M44:Q44">
    <cfRule type="expression" dxfId="234" priority="56">
      <formula>$AB$44&gt;=40</formula>
    </cfRule>
  </conditionalFormatting>
  <conditionalFormatting sqref="R33:V33">
    <cfRule type="expression" dxfId="233" priority="55">
      <formula>$AB$33&gt;=65</formula>
    </cfRule>
  </conditionalFormatting>
  <conditionalFormatting sqref="R34:V34">
    <cfRule type="expression" dxfId="232" priority="54">
      <formula>$AB$34&gt;=65</formula>
    </cfRule>
  </conditionalFormatting>
  <conditionalFormatting sqref="R35:V35">
    <cfRule type="expression" dxfId="231" priority="53">
      <formula>$AB$35&gt;=65</formula>
    </cfRule>
  </conditionalFormatting>
  <conditionalFormatting sqref="R41:V41">
    <cfRule type="expression" dxfId="230" priority="52">
      <formula>$AB$41&gt;=65</formula>
    </cfRule>
  </conditionalFormatting>
  <conditionalFormatting sqref="R42:V42">
    <cfRule type="expression" dxfId="229" priority="51">
      <formula>$AB$42&gt;=65</formula>
    </cfRule>
  </conditionalFormatting>
  <conditionalFormatting sqref="R43:V43">
    <cfRule type="expression" dxfId="228" priority="50">
      <formula>$AB$43&gt;=65</formula>
    </cfRule>
  </conditionalFormatting>
  <conditionalFormatting sqref="R44:V44">
    <cfRule type="expression" dxfId="227" priority="49">
      <formula>$AB$44&gt;=65</formula>
    </cfRule>
  </conditionalFormatting>
  <conditionalFormatting sqref="W44:AA44">
    <cfRule type="expression" dxfId="226" priority="48">
      <formula>$AB$44&gt;=90</formula>
    </cfRule>
  </conditionalFormatting>
  <conditionalFormatting sqref="W43:AA43">
    <cfRule type="expression" dxfId="225" priority="47">
      <formula>$AB$43&gt;=90</formula>
    </cfRule>
  </conditionalFormatting>
  <conditionalFormatting sqref="W42:AA42">
    <cfRule type="expression" dxfId="224" priority="46">
      <formula>$AB$42&gt;=90</formula>
    </cfRule>
  </conditionalFormatting>
  <conditionalFormatting sqref="W41:AA41">
    <cfRule type="expression" dxfId="223" priority="45">
      <formula>$AB$41&gt;=90</formula>
    </cfRule>
  </conditionalFormatting>
  <conditionalFormatting sqref="W35:AA35">
    <cfRule type="expression" dxfId="222" priority="44">
      <formula>$AB$35&gt;=90</formula>
    </cfRule>
  </conditionalFormatting>
  <conditionalFormatting sqref="W34:AA34">
    <cfRule type="expression" dxfId="221" priority="43">
      <formula>$AB$34&gt;=90</formula>
    </cfRule>
  </conditionalFormatting>
  <conditionalFormatting sqref="W33:AA33">
    <cfRule type="expression" dxfId="220" priority="42">
      <formula>$AB$33&gt;=90</formula>
    </cfRule>
  </conditionalFormatting>
  <conditionalFormatting sqref="C23:G23">
    <cfRule type="expression" dxfId="219" priority="41">
      <formula>$AB$23&gt;=1</formula>
    </cfRule>
  </conditionalFormatting>
  <conditionalFormatting sqref="C22:G22">
    <cfRule type="expression" dxfId="218" priority="40">
      <formula>$AB$22&gt;=1</formula>
    </cfRule>
  </conditionalFormatting>
  <conditionalFormatting sqref="C21:G21">
    <cfRule type="expression" dxfId="217" priority="39">
      <formula>$AB$21&gt;=1</formula>
    </cfRule>
  </conditionalFormatting>
  <conditionalFormatting sqref="C14:G14">
    <cfRule type="expression" dxfId="216" priority="37">
      <formula>$AB$14&gt;=1</formula>
    </cfRule>
  </conditionalFormatting>
  <conditionalFormatting sqref="C8:G8">
    <cfRule type="expression" dxfId="215" priority="36">
      <formula>$AB$8&gt;=1</formula>
    </cfRule>
  </conditionalFormatting>
  <conditionalFormatting sqref="C7:G7">
    <cfRule type="expression" dxfId="214" priority="35">
      <formula>$AB$7&gt;=1</formula>
    </cfRule>
  </conditionalFormatting>
  <conditionalFormatting sqref="H21:L21">
    <cfRule type="expression" dxfId="213" priority="29">
      <formula>$AB$21&gt;=15</formula>
    </cfRule>
  </conditionalFormatting>
  <conditionalFormatting sqref="H22:L22">
    <cfRule type="expression" dxfId="212" priority="28">
      <formula>$AB$22&gt;=15</formula>
    </cfRule>
  </conditionalFormatting>
  <conditionalFormatting sqref="H23:L23">
    <cfRule type="expression" dxfId="211" priority="27">
      <formula>$AB$23&gt;=15</formula>
    </cfRule>
  </conditionalFormatting>
  <conditionalFormatting sqref="W23:AA23">
    <cfRule type="expression" dxfId="210" priority="26">
      <formula>$AB$23&gt;=90</formula>
    </cfRule>
  </conditionalFormatting>
  <conditionalFormatting sqref="W22:AA22">
    <cfRule type="expression" dxfId="209" priority="25">
      <formula>$AB$22&gt;=90</formula>
    </cfRule>
  </conditionalFormatting>
  <conditionalFormatting sqref="W21:AA21">
    <cfRule type="expression" dxfId="208" priority="24">
      <formula>$AB$21&gt;=90</formula>
    </cfRule>
  </conditionalFormatting>
  <conditionalFormatting sqref="H14:L14">
    <cfRule type="expression" dxfId="207" priority="23">
      <formula>$AB$14&gt;15</formula>
    </cfRule>
  </conditionalFormatting>
  <conditionalFormatting sqref="M14:Q14">
    <cfRule type="expression" dxfId="206" priority="22">
      <formula>$AB$14&gt;40</formula>
    </cfRule>
  </conditionalFormatting>
  <conditionalFormatting sqref="R14:V14">
    <cfRule type="expression" dxfId="205" priority="21">
      <formula>$AB$14&gt;65</formula>
    </cfRule>
  </conditionalFormatting>
  <conditionalFormatting sqref="W14:AA14">
    <cfRule type="expression" dxfId="204" priority="20">
      <formula>$AB$14&gt;90</formula>
    </cfRule>
  </conditionalFormatting>
  <conditionalFormatting sqref="C15:G15">
    <cfRule type="expression" dxfId="203" priority="19">
      <formula>$AB$15&gt;=1</formula>
    </cfRule>
  </conditionalFormatting>
  <conditionalFormatting sqref="H15:L15">
    <cfRule type="expression" dxfId="202" priority="18">
      <formula>$AB$15&gt;15</formula>
    </cfRule>
  </conditionalFormatting>
  <conditionalFormatting sqref="M15:Q15">
    <cfRule type="expression" dxfId="201" priority="17">
      <formula>$AB$15&gt;40</formula>
    </cfRule>
  </conditionalFormatting>
  <conditionalFormatting sqref="R15:V15">
    <cfRule type="expression" dxfId="200" priority="16">
      <formula>$AB$15&gt;65</formula>
    </cfRule>
  </conditionalFormatting>
  <conditionalFormatting sqref="W15:AA15">
    <cfRule type="expression" dxfId="199" priority="15">
      <formula>$AB$15&gt;90</formula>
    </cfRule>
  </conditionalFormatting>
  <conditionalFormatting sqref="H8:L8">
    <cfRule type="expression" dxfId="198" priority="14">
      <formula>$AB$8&gt;15</formula>
    </cfRule>
  </conditionalFormatting>
  <conditionalFormatting sqref="H7:L7">
    <cfRule type="expression" dxfId="197" priority="13">
      <formula>$AB$7&gt;15</formula>
    </cfRule>
  </conditionalFormatting>
  <conditionalFormatting sqref="M8:Q8">
    <cfRule type="expression" dxfId="196" priority="12">
      <formula>$AB$8&gt;40</formula>
    </cfRule>
  </conditionalFormatting>
  <conditionalFormatting sqref="M7:Q7">
    <cfRule type="expression" dxfId="195" priority="11">
      <formula>$AB$7&gt;40</formula>
    </cfRule>
  </conditionalFormatting>
  <conditionalFormatting sqref="R8:V8">
    <cfRule type="expression" dxfId="194" priority="10">
      <formula>$AB$8&gt;65</formula>
    </cfRule>
  </conditionalFormatting>
  <conditionalFormatting sqref="R7:V7">
    <cfRule type="expression" dxfId="193" priority="9">
      <formula>$AB$7&gt;65</formula>
    </cfRule>
  </conditionalFormatting>
  <conditionalFormatting sqref="W8:AA8">
    <cfRule type="expression" dxfId="192" priority="8">
      <formula>$AB$8&gt;=90</formula>
    </cfRule>
  </conditionalFormatting>
  <conditionalFormatting sqref="W7:AA7">
    <cfRule type="expression" dxfId="191" priority="7">
      <formula>$AB$7&gt;=90</formula>
    </cfRule>
  </conditionalFormatting>
  <conditionalFormatting sqref="M21:Q21">
    <cfRule type="expression" dxfId="190" priority="6">
      <formula>$AB$21&gt;40</formula>
    </cfRule>
  </conditionalFormatting>
  <conditionalFormatting sqref="M22:Q22">
    <cfRule type="expression" dxfId="189" priority="5">
      <formula>$AB$22&gt;40</formula>
    </cfRule>
  </conditionalFormatting>
  <conditionalFormatting sqref="M23:Q23">
    <cfRule type="expression" dxfId="188" priority="4">
      <formula>$AB$23&gt;40</formula>
    </cfRule>
  </conditionalFormatting>
  <conditionalFormatting sqref="R21:V21">
    <cfRule type="expression" dxfId="187" priority="3">
      <formula>$AB$21&gt;65</formula>
    </cfRule>
  </conditionalFormatting>
  <conditionalFormatting sqref="R22:V22">
    <cfRule type="expression" dxfId="186" priority="2">
      <formula>$AB$22&gt;65</formula>
    </cfRule>
  </conditionalFormatting>
  <conditionalFormatting sqref="R23:V23">
    <cfRule type="expression" dxfId="185" priority="1">
      <formula>$AB$23&gt;65</formula>
    </cfRule>
  </conditionalFormatting>
  <pageMargins left="0.75" right="0.75" top="1" bottom="1" header="0.5" footer="0.5"/>
  <pageSetup paperSize="9" scale="8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S85"/>
  <sheetViews>
    <sheetView showGridLines="0" showRowColHeaders="0" zoomScale="90" zoomScaleNormal="90" workbookViewId="0">
      <selection activeCell="P49" sqref="P49"/>
    </sheetView>
  </sheetViews>
  <sheetFormatPr defaultRowHeight="12.75"/>
  <cols>
    <col min="1" max="1" width="2.85546875" style="53" customWidth="1"/>
    <col min="2" max="2" width="4.28515625" style="53" customWidth="1"/>
    <col min="3" max="3" width="30" style="53" customWidth="1"/>
    <col min="4" max="20" width="9.85546875" style="53" customWidth="1"/>
    <col min="21" max="16384" width="9.140625" style="53"/>
  </cols>
  <sheetData>
    <row r="1" spans="1:19" ht="6.75" customHeight="1"/>
    <row r="2" spans="1:19" s="95" customFormat="1" ht="27">
      <c r="B2" s="112" t="s">
        <v>182</v>
      </c>
      <c r="C2" s="113"/>
      <c r="D2" s="113"/>
      <c r="E2" s="113"/>
      <c r="F2" s="113"/>
      <c r="G2" s="114"/>
      <c r="H2" s="114"/>
      <c r="I2" s="114"/>
      <c r="J2" s="114"/>
      <c r="K2" s="114"/>
      <c r="L2" s="114"/>
      <c r="M2" s="114"/>
      <c r="N2" s="114"/>
      <c r="O2" s="114"/>
      <c r="P2" s="114"/>
      <c r="Q2" s="114"/>
      <c r="R2" s="114"/>
      <c r="S2" s="114"/>
    </row>
    <row r="4" spans="1:19" ht="25.5" hidden="1">
      <c r="B4" s="125" t="s">
        <v>123</v>
      </c>
      <c r="C4" s="125"/>
      <c r="D4" s="125"/>
      <c r="E4" s="125"/>
      <c r="F4" s="125"/>
      <c r="G4" s="125"/>
      <c r="H4" s="125"/>
      <c r="I4" s="125"/>
      <c r="J4" s="125"/>
      <c r="K4" s="125"/>
      <c r="L4" s="125"/>
      <c r="M4" s="125"/>
      <c r="N4" s="125"/>
      <c r="O4" s="125"/>
      <c r="P4" s="125"/>
      <c r="Q4" s="125"/>
      <c r="R4" s="125"/>
      <c r="S4" s="125"/>
    </row>
    <row r="5" spans="1:19" ht="19.5" hidden="1" customHeight="1">
      <c r="A5" s="100"/>
      <c r="B5" s="100"/>
      <c r="C5" s="100"/>
      <c r="D5" s="100"/>
      <c r="E5" s="100"/>
      <c r="F5" s="100"/>
      <c r="G5" s="100"/>
      <c r="H5" s="100"/>
      <c r="I5" s="100"/>
    </row>
    <row r="6" spans="1:19" ht="22.5" hidden="1" customHeight="1">
      <c r="B6" s="126"/>
      <c r="C6" s="127" t="s">
        <v>68</v>
      </c>
      <c r="D6" s="128" t="s">
        <v>18</v>
      </c>
      <c r="E6" s="129" t="s">
        <v>19</v>
      </c>
      <c r="F6" s="130" t="s">
        <v>20</v>
      </c>
      <c r="G6" s="131" t="s">
        <v>124</v>
      </c>
      <c r="H6" s="132" t="s">
        <v>125</v>
      </c>
      <c r="I6" s="133" t="s">
        <v>126</v>
      </c>
    </row>
    <row r="7" spans="1:19" ht="15.75" hidden="1">
      <c r="B7" s="134">
        <v>1</v>
      </c>
      <c r="C7" s="135" t="s">
        <v>53</v>
      </c>
      <c r="D7" s="17" t="str">
        <f>Input!$D$20</f>
        <v>n/a</v>
      </c>
      <c r="E7" s="17" t="str">
        <f>Input!$F$20</f>
        <v>n/a</v>
      </c>
      <c r="F7" s="17" t="str">
        <f>Input!$H$20</f>
        <v>n/a</v>
      </c>
      <c r="G7" s="17" t="str">
        <f>Input!$J$20</f>
        <v>n/a</v>
      </c>
      <c r="H7" s="136" t="str">
        <f t="shared" ref="H7:H16" si="0">IFERROR(AVERAGE(D7:G7),"n/a")</f>
        <v>n/a</v>
      </c>
      <c r="I7" s="17" t="str">
        <f>Input!L20</f>
        <v>n/a</v>
      </c>
    </row>
    <row r="8" spans="1:19" ht="15.75" hidden="1">
      <c r="B8" s="134">
        <v>2</v>
      </c>
      <c r="C8" s="135" t="s">
        <v>54</v>
      </c>
      <c r="D8" s="17" t="str">
        <f>Input!$D$21</f>
        <v>n/a</v>
      </c>
      <c r="E8" s="17" t="str">
        <f>Input!$F$21</f>
        <v>n/a</v>
      </c>
      <c r="F8" s="17" t="str">
        <f>Input!$H$21</f>
        <v>n/a</v>
      </c>
      <c r="G8" s="17" t="str">
        <f>Input!$J$21</f>
        <v>n/a</v>
      </c>
      <c r="H8" s="136" t="str">
        <f t="shared" si="0"/>
        <v>n/a</v>
      </c>
      <c r="I8" s="17" t="str">
        <f>Input!L21</f>
        <v>n/a</v>
      </c>
    </row>
    <row r="9" spans="1:19" ht="15.75" hidden="1">
      <c r="B9" s="134">
        <v>3</v>
      </c>
      <c r="C9" s="135" t="s">
        <v>51</v>
      </c>
      <c r="D9" s="17" t="str">
        <f>Input!$D$22</f>
        <v>n/a</v>
      </c>
      <c r="E9" s="17" t="str">
        <f>Input!$F$22</f>
        <v>n/a</v>
      </c>
      <c r="F9" s="17" t="str">
        <f>Input!$H$22</f>
        <v>n/a</v>
      </c>
      <c r="G9" s="17" t="str">
        <f>Input!$J$22</f>
        <v>n/a</v>
      </c>
      <c r="H9" s="136" t="str">
        <f t="shared" si="0"/>
        <v>n/a</v>
      </c>
      <c r="I9" s="17" t="str">
        <f>Input!L22</f>
        <v>n/a</v>
      </c>
    </row>
    <row r="10" spans="1:19" ht="15.75" hidden="1">
      <c r="B10" s="134">
        <v>4</v>
      </c>
      <c r="C10" s="135" t="s">
        <v>52</v>
      </c>
      <c r="D10" s="17" t="str">
        <f>Input!$D$23</f>
        <v>n/a</v>
      </c>
      <c r="E10" s="17" t="str">
        <f>Input!$F$23</f>
        <v>n/a</v>
      </c>
      <c r="F10" s="17" t="str">
        <f>Input!$H$23</f>
        <v>n/a</v>
      </c>
      <c r="G10" s="17" t="str">
        <f>Input!$J$23</f>
        <v>n/a</v>
      </c>
      <c r="H10" s="136" t="str">
        <f t="shared" si="0"/>
        <v>n/a</v>
      </c>
      <c r="I10" s="17" t="str">
        <f>Input!L23</f>
        <v>n/a</v>
      </c>
    </row>
    <row r="11" spans="1:19" ht="15.75" hidden="1">
      <c r="B11" s="134">
        <v>5</v>
      </c>
      <c r="C11" s="135" t="s">
        <v>64</v>
      </c>
      <c r="D11" s="17" t="str">
        <f>Input!$D$24</f>
        <v>n/a</v>
      </c>
      <c r="E11" s="17" t="str">
        <f>Input!$F$24</f>
        <v>n/a</v>
      </c>
      <c r="F11" s="17" t="str">
        <f>Input!$H$24</f>
        <v>n/a</v>
      </c>
      <c r="G11" s="17" t="str">
        <f>Input!$J$24</f>
        <v>n/a</v>
      </c>
      <c r="H11" s="136" t="str">
        <f t="shared" si="0"/>
        <v>n/a</v>
      </c>
      <c r="I11" s="17" t="str">
        <f>Input!L24</f>
        <v>n/a</v>
      </c>
    </row>
    <row r="12" spans="1:19" ht="15.75" hidden="1">
      <c r="B12" s="134">
        <v>6</v>
      </c>
      <c r="C12" s="135" t="s">
        <v>65</v>
      </c>
      <c r="D12" s="17" t="str">
        <f>Input!$D$25</f>
        <v>n/a</v>
      </c>
      <c r="E12" s="17" t="str">
        <f>Input!$F$25</f>
        <v>n/a</v>
      </c>
      <c r="F12" s="17" t="str">
        <f>Input!$H$25</f>
        <v>n/a</v>
      </c>
      <c r="G12" s="17" t="str">
        <f>Input!$J$25</f>
        <v>n/a</v>
      </c>
      <c r="H12" s="136" t="str">
        <f t="shared" si="0"/>
        <v>n/a</v>
      </c>
      <c r="I12" s="17" t="str">
        <f>Input!L25</f>
        <v>n/a</v>
      </c>
    </row>
    <row r="13" spans="1:19" ht="15.75" hidden="1">
      <c r="B13" s="134">
        <v>7</v>
      </c>
      <c r="C13" s="135" t="s">
        <v>66</v>
      </c>
      <c r="D13" s="17" t="str">
        <f>Input!$D$26</f>
        <v>n/a</v>
      </c>
      <c r="E13" s="17" t="str">
        <f>Input!$F$26</f>
        <v>n/a</v>
      </c>
      <c r="F13" s="17" t="str">
        <f>Input!$H$26</f>
        <v>n/a</v>
      </c>
      <c r="G13" s="17" t="str">
        <f>Input!$J$26</f>
        <v>n/a</v>
      </c>
      <c r="H13" s="136" t="str">
        <f t="shared" si="0"/>
        <v>n/a</v>
      </c>
      <c r="I13" s="17" t="str">
        <f>Input!L26</f>
        <v>n/a</v>
      </c>
    </row>
    <row r="14" spans="1:19" ht="15.75" hidden="1">
      <c r="B14" s="134">
        <v>8</v>
      </c>
      <c r="C14" s="135" t="s">
        <v>21</v>
      </c>
      <c r="D14" s="17" t="str">
        <f>Input!$D$27</f>
        <v>n/a</v>
      </c>
      <c r="E14" s="17" t="str">
        <f>Input!$F$27</f>
        <v>n/a</v>
      </c>
      <c r="F14" s="17" t="str">
        <f>Input!$H$27</f>
        <v>n/a</v>
      </c>
      <c r="G14" s="17" t="str">
        <f>Input!$J$27</f>
        <v>n/a</v>
      </c>
      <c r="H14" s="136" t="str">
        <f t="shared" si="0"/>
        <v>n/a</v>
      </c>
      <c r="I14" s="17" t="str">
        <f>Input!L27</f>
        <v>n/a</v>
      </c>
    </row>
    <row r="15" spans="1:19" ht="15.75" hidden="1">
      <c r="B15" s="134">
        <v>9</v>
      </c>
      <c r="C15" s="135" t="s">
        <v>22</v>
      </c>
      <c r="D15" s="17" t="str">
        <f>Input!$D$28</f>
        <v>n/a</v>
      </c>
      <c r="E15" s="17" t="str">
        <f>Input!$F$28</f>
        <v>n/a</v>
      </c>
      <c r="F15" s="17" t="str">
        <f>Input!$H$28</f>
        <v>n/a</v>
      </c>
      <c r="G15" s="17" t="str">
        <f>Input!$J$28</f>
        <v>n/a</v>
      </c>
      <c r="H15" s="136" t="str">
        <f t="shared" si="0"/>
        <v>n/a</v>
      </c>
      <c r="I15" s="17" t="str">
        <f>Input!L28</f>
        <v>n/a</v>
      </c>
    </row>
    <row r="16" spans="1:19" ht="15.75" hidden="1">
      <c r="B16" s="134">
        <v>10</v>
      </c>
      <c r="C16" s="135" t="s">
        <v>67</v>
      </c>
      <c r="D16" s="17" t="str">
        <f>Input!$D$29</f>
        <v>n/a</v>
      </c>
      <c r="E16" s="17" t="str">
        <f>Input!$F$29</f>
        <v>n/a</v>
      </c>
      <c r="F16" s="17" t="str">
        <f>Input!$H$29</f>
        <v>n/a</v>
      </c>
      <c r="G16" s="17" t="str">
        <f>Input!$J$29</f>
        <v>n/a</v>
      </c>
      <c r="H16" s="136" t="str">
        <f t="shared" si="0"/>
        <v>n/a</v>
      </c>
      <c r="I16" s="17" t="str">
        <f>Input!L29</f>
        <v>n/a</v>
      </c>
    </row>
    <row r="17" spans="2:10" ht="15.75" hidden="1">
      <c r="B17" s="134">
        <v>11</v>
      </c>
      <c r="C17" s="135" t="s">
        <v>55</v>
      </c>
      <c r="D17" s="17" t="str">
        <f>Input!$D$30</f>
        <v>n/a</v>
      </c>
      <c r="E17" s="17" t="str">
        <f>Input!$F$30</f>
        <v>n/a</v>
      </c>
      <c r="F17" s="17" t="str">
        <f>Input!$H$30</f>
        <v>n/a</v>
      </c>
      <c r="G17" s="17" t="str">
        <f>Input!$J$30</f>
        <v>n/a</v>
      </c>
      <c r="H17" s="136" t="str">
        <f>IFERROR(AVERAGE(D17:G17),"n/a")</f>
        <v>n/a</v>
      </c>
      <c r="I17" s="17" t="str">
        <f>Input!L30</f>
        <v>n/a</v>
      </c>
    </row>
    <row r="18" spans="2:10" ht="15.75" hidden="1">
      <c r="B18" s="134">
        <v>12</v>
      </c>
      <c r="C18" s="135" t="s">
        <v>56</v>
      </c>
      <c r="D18" s="17" t="str">
        <f>Input!$D$31</f>
        <v>n/a</v>
      </c>
      <c r="E18" s="17" t="str">
        <f>Input!$F$31</f>
        <v>n/a</v>
      </c>
      <c r="F18" s="17" t="str">
        <f>Input!$H$31</f>
        <v>n/a</v>
      </c>
      <c r="G18" s="17" t="str">
        <f>Input!$J$31</f>
        <v>n/a</v>
      </c>
      <c r="H18" s="136" t="str">
        <f t="shared" ref="H18:H26" si="1">IFERROR(AVERAGE(D18:G18),"n/a")</f>
        <v>n/a</v>
      </c>
      <c r="I18" s="17" t="str">
        <f>Input!L31</f>
        <v>n/a</v>
      </c>
    </row>
    <row r="19" spans="2:10" ht="15.75" hidden="1">
      <c r="B19" s="134">
        <v>13</v>
      </c>
      <c r="C19" s="135" t="s">
        <v>57</v>
      </c>
      <c r="D19" s="17" t="str">
        <f>Input!$D$32</f>
        <v>n/a</v>
      </c>
      <c r="E19" s="17" t="str">
        <f>Input!$F$32</f>
        <v>n/a</v>
      </c>
      <c r="F19" s="17" t="str">
        <f>Input!$H$32</f>
        <v>n/a</v>
      </c>
      <c r="G19" s="17" t="str">
        <f>Input!$J$32</f>
        <v>n/a</v>
      </c>
      <c r="H19" s="136" t="str">
        <f t="shared" si="1"/>
        <v>n/a</v>
      </c>
      <c r="I19" s="17" t="str">
        <f>Input!L32</f>
        <v>n/a</v>
      </c>
    </row>
    <row r="20" spans="2:10" ht="15.75" hidden="1">
      <c r="B20" s="134">
        <v>14</v>
      </c>
      <c r="C20" s="135" t="s">
        <v>58</v>
      </c>
      <c r="D20" s="17" t="str">
        <f>Input!$D$33</f>
        <v>n/a</v>
      </c>
      <c r="E20" s="17" t="str">
        <f>Input!$F$33</f>
        <v>n/a</v>
      </c>
      <c r="F20" s="17" t="str">
        <f>Input!$H$33</f>
        <v>n/a</v>
      </c>
      <c r="G20" s="17" t="str">
        <f>Input!$J$33</f>
        <v>n/a</v>
      </c>
      <c r="H20" s="136" t="str">
        <f t="shared" si="1"/>
        <v>n/a</v>
      </c>
      <c r="I20" s="17" t="str">
        <f>Input!L33</f>
        <v>n/a</v>
      </c>
    </row>
    <row r="21" spans="2:10" ht="15.75" hidden="1">
      <c r="B21" s="134">
        <v>15</v>
      </c>
      <c r="C21" s="135" t="s">
        <v>63</v>
      </c>
      <c r="D21" s="17" t="str">
        <f>Input!$D$34</f>
        <v>n/a</v>
      </c>
      <c r="E21" s="17" t="str">
        <f>Input!$F$34</f>
        <v>n/a</v>
      </c>
      <c r="F21" s="17" t="str">
        <f>Input!$H$34</f>
        <v>n/a</v>
      </c>
      <c r="G21" s="17" t="str">
        <f>Input!$J$34</f>
        <v>n/a</v>
      </c>
      <c r="H21" s="136" t="str">
        <f t="shared" si="1"/>
        <v>n/a</v>
      </c>
      <c r="I21" s="17" t="str">
        <f>Input!L34</f>
        <v>n/a</v>
      </c>
    </row>
    <row r="22" spans="2:10" ht="15.75" hidden="1">
      <c r="B22" s="134">
        <v>16</v>
      </c>
      <c r="C22" s="135" t="s">
        <v>61</v>
      </c>
      <c r="D22" s="17" t="str">
        <f>Input!$D$35</f>
        <v>n/a</v>
      </c>
      <c r="E22" s="17" t="str">
        <f>Input!$F$35</f>
        <v>n/a</v>
      </c>
      <c r="F22" s="17" t="str">
        <f>Input!$H$35</f>
        <v>n/a</v>
      </c>
      <c r="G22" s="17" t="str">
        <f>Input!$J$35</f>
        <v>n/a</v>
      </c>
      <c r="H22" s="136" t="str">
        <f t="shared" si="1"/>
        <v>n/a</v>
      </c>
      <c r="I22" s="17" t="str">
        <f>Input!L35</f>
        <v>n/a</v>
      </c>
    </row>
    <row r="23" spans="2:10" ht="15.75" hidden="1">
      <c r="B23" s="134">
        <v>17</v>
      </c>
      <c r="C23" s="135" t="s">
        <v>59</v>
      </c>
      <c r="D23" s="17" t="str">
        <f>Input!$D$36</f>
        <v>n/a</v>
      </c>
      <c r="E23" s="17" t="str">
        <f>Input!$F$36</f>
        <v>n/a</v>
      </c>
      <c r="F23" s="17" t="str">
        <f>Input!$H$36</f>
        <v>n/a</v>
      </c>
      <c r="G23" s="17" t="str">
        <f>Input!$J$36</f>
        <v>n/a</v>
      </c>
      <c r="H23" s="136" t="str">
        <f t="shared" si="1"/>
        <v>n/a</v>
      </c>
      <c r="I23" s="17" t="str">
        <f>Input!L36</f>
        <v>n/a</v>
      </c>
    </row>
    <row r="24" spans="2:10" ht="15.75" hidden="1">
      <c r="B24" s="134">
        <v>18</v>
      </c>
      <c r="C24" s="135" t="s">
        <v>62</v>
      </c>
      <c r="D24" s="17" t="str">
        <f>Input!$D$37</f>
        <v>n/a</v>
      </c>
      <c r="E24" s="17" t="str">
        <f>Input!$F$37</f>
        <v>n/a</v>
      </c>
      <c r="F24" s="17" t="str">
        <f>Input!$H$37</f>
        <v>n/a</v>
      </c>
      <c r="G24" s="17" t="str">
        <f>Input!$J$37</f>
        <v>n/a</v>
      </c>
      <c r="H24" s="136" t="str">
        <f t="shared" si="1"/>
        <v>n/a</v>
      </c>
      <c r="I24" s="17" t="str">
        <f>Input!L37</f>
        <v>n/a</v>
      </c>
    </row>
    <row r="25" spans="2:10" ht="15.75" hidden="1">
      <c r="B25" s="134">
        <v>19</v>
      </c>
      <c r="C25" s="135" t="s">
        <v>60</v>
      </c>
      <c r="D25" s="17" t="str">
        <f>Input!$D$38</f>
        <v>n/a</v>
      </c>
      <c r="E25" s="17" t="str">
        <f>Input!$F$38</f>
        <v>n/a</v>
      </c>
      <c r="F25" s="17" t="str">
        <f>Input!$H$38</f>
        <v>n/a</v>
      </c>
      <c r="G25" s="17" t="str">
        <f>Input!$J$38</f>
        <v>n/a</v>
      </c>
      <c r="H25" s="136" t="str">
        <f t="shared" si="1"/>
        <v>n/a</v>
      </c>
      <c r="I25" s="17" t="str">
        <f>Input!L38</f>
        <v>n/a</v>
      </c>
    </row>
    <row r="26" spans="2:10" ht="15.75" hidden="1">
      <c r="B26" s="134">
        <v>20</v>
      </c>
      <c r="C26" s="135" t="s">
        <v>23</v>
      </c>
      <c r="D26" s="17" t="str">
        <f>Input!$D$39</f>
        <v>n/a</v>
      </c>
      <c r="E26" s="17" t="str">
        <f>Input!$F$39</f>
        <v>n/a</v>
      </c>
      <c r="F26" s="17" t="str">
        <f>Input!$H$39</f>
        <v>n/a</v>
      </c>
      <c r="G26" s="17" t="s">
        <v>12</v>
      </c>
      <c r="H26" s="136" t="str">
        <f t="shared" si="1"/>
        <v>n/a</v>
      </c>
      <c r="I26" s="17" t="str">
        <f>Input!L39</f>
        <v>n/a</v>
      </c>
    </row>
    <row r="27" spans="2:10" ht="15.75" hidden="1">
      <c r="B27" s="137"/>
      <c r="C27" s="185"/>
      <c r="D27" s="184"/>
      <c r="E27" s="184"/>
      <c r="F27" s="184"/>
      <c r="G27" s="184"/>
      <c r="H27" s="184"/>
      <c r="I27" s="184"/>
    </row>
    <row r="28" spans="2:10" ht="15.75" hidden="1">
      <c r="B28" s="140"/>
      <c r="C28" s="141"/>
      <c r="D28" s="142" t="s">
        <v>18</v>
      </c>
      <c r="E28" s="129" t="s">
        <v>19</v>
      </c>
      <c r="F28" s="130" t="s">
        <v>20</v>
      </c>
      <c r="G28" s="131" t="s">
        <v>124</v>
      </c>
      <c r="H28" s="143" t="s">
        <v>125</v>
      </c>
      <c r="I28" s="144" t="s">
        <v>126</v>
      </c>
    </row>
    <row r="29" spans="2:10" ht="16.5" hidden="1" thickBot="1">
      <c r="B29" s="145"/>
      <c r="C29" s="146" t="s">
        <v>69</v>
      </c>
      <c r="D29" s="147">
        <f>Input!$D$41</f>
        <v>0</v>
      </c>
      <c r="E29" s="148">
        <f>Input!$F$41</f>
        <v>0</v>
      </c>
      <c r="F29" s="149">
        <f>Input!$H$41</f>
        <v>0</v>
      </c>
      <c r="G29" s="150">
        <f>SUM(G7:G26)</f>
        <v>0</v>
      </c>
      <c r="H29" s="151">
        <f>SUM(H7:H26)</f>
        <v>0</v>
      </c>
      <c r="I29" s="152">
        <f>SUM(I7:I26)</f>
        <v>0</v>
      </c>
      <c r="J29" s="153"/>
    </row>
    <row r="30" spans="2:10" ht="16.5" hidden="1" thickTop="1">
      <c r="B30" s="145"/>
      <c r="C30" s="146" t="s">
        <v>70</v>
      </c>
      <c r="D30" s="156">
        <f>Input!$D$42</f>
        <v>0</v>
      </c>
      <c r="E30" s="157">
        <f>Input!$F$42</f>
        <v>0</v>
      </c>
      <c r="F30" s="158">
        <f>Input!$H$42</f>
        <v>0</v>
      </c>
      <c r="G30" s="159">
        <f>COUNT(G7:G26)*4</f>
        <v>0</v>
      </c>
      <c r="H30" s="160">
        <f>COUNT(H7:H26)*4</f>
        <v>0</v>
      </c>
      <c r="I30" s="161">
        <f>COUNT(I7:I26)*4</f>
        <v>0</v>
      </c>
      <c r="J30" s="153"/>
    </row>
    <row r="31" spans="2:10" ht="15.75" hidden="1">
      <c r="B31" s="140"/>
      <c r="C31" s="162"/>
      <c r="D31" s="139"/>
      <c r="E31" s="139"/>
      <c r="F31" s="139"/>
      <c r="G31" s="139"/>
      <c r="H31" s="139"/>
      <c r="I31" s="139"/>
    </row>
    <row r="32" spans="2:10" ht="15.75" hidden="1">
      <c r="B32" s="145"/>
      <c r="C32" s="146" t="s">
        <v>71</v>
      </c>
      <c r="D32" s="163" t="str">
        <f>IF(D29=0,"0%",SUM(D29/D30))</f>
        <v>0%</v>
      </c>
      <c r="E32" s="164" t="str">
        <f t="shared" ref="E32:I32" si="2">IF(E29=0,"0%",SUM(E29/E30))</f>
        <v>0%</v>
      </c>
      <c r="F32" s="165" t="str">
        <f t="shared" si="2"/>
        <v>0%</v>
      </c>
      <c r="G32" s="166" t="str">
        <f t="shared" si="2"/>
        <v>0%</v>
      </c>
      <c r="H32" s="167" t="str">
        <f t="shared" si="2"/>
        <v>0%</v>
      </c>
      <c r="I32" s="168" t="str">
        <f t="shared" si="2"/>
        <v>0%</v>
      </c>
    </row>
    <row r="33" spans="2:19" ht="15.75" hidden="1">
      <c r="B33" s="145"/>
      <c r="C33" s="186"/>
      <c r="D33" s="187"/>
      <c r="E33" s="187"/>
      <c r="F33" s="187"/>
      <c r="G33" s="187"/>
      <c r="H33" s="187"/>
      <c r="I33" s="187"/>
    </row>
    <row r="34" spans="2:19" ht="15.75" hidden="1">
      <c r="B34" s="145"/>
      <c r="C34" s="186"/>
      <c r="F34" s="187"/>
      <c r="G34" s="187"/>
      <c r="H34" s="270" t="s">
        <v>72</v>
      </c>
      <c r="I34" s="270"/>
    </row>
    <row r="35" spans="2:19" ht="16.5" hidden="1" thickBot="1">
      <c r="B35" s="145"/>
      <c r="C35" s="186"/>
      <c r="F35" s="187"/>
      <c r="G35" s="187"/>
      <c r="H35" s="271"/>
      <c r="I35" s="271"/>
    </row>
    <row r="36" spans="2:19" ht="15.75" hidden="1">
      <c r="B36" s="145"/>
      <c r="C36" s="186"/>
      <c r="F36" s="187"/>
      <c r="G36" s="187"/>
      <c r="H36" s="272">
        <f>IFERROR(SUM(D29:G29)/SUM(D30:G30)*350,0)</f>
        <v>0</v>
      </c>
      <c r="I36" s="273"/>
    </row>
    <row r="37" spans="2:19" ht="16.5" hidden="1" thickBot="1">
      <c r="B37" s="145"/>
      <c r="C37" s="186"/>
      <c r="F37" s="187"/>
      <c r="G37" s="187"/>
      <c r="H37" s="274"/>
      <c r="I37" s="275"/>
    </row>
    <row r="38" spans="2:19" ht="15.75" hidden="1">
      <c r="B38" s="145"/>
      <c r="C38" s="186"/>
      <c r="D38" s="187"/>
      <c r="E38" s="187"/>
      <c r="F38" s="187"/>
      <c r="G38" s="187"/>
      <c r="H38" s="187"/>
      <c r="I38" s="187"/>
    </row>
    <row r="39" spans="2:19" ht="25.5">
      <c r="B39" s="125" t="s">
        <v>247</v>
      </c>
      <c r="C39" s="125"/>
      <c r="D39" s="125"/>
      <c r="E39" s="125"/>
      <c r="F39" s="125"/>
      <c r="G39" s="125"/>
      <c r="H39" s="125"/>
      <c r="I39" s="125"/>
      <c r="J39" s="125"/>
      <c r="K39" s="125"/>
      <c r="L39" s="125"/>
      <c r="M39" s="125"/>
      <c r="N39" s="125"/>
      <c r="O39" s="125"/>
      <c r="P39" s="125"/>
      <c r="Q39" s="125"/>
      <c r="R39" s="125"/>
      <c r="S39" s="125"/>
    </row>
    <row r="40" spans="2:19" ht="15.75">
      <c r="C40" s="169"/>
    </row>
    <row r="41" spans="2:19" ht="18.75">
      <c r="C41" s="170" t="s">
        <v>36</v>
      </c>
      <c r="D41" s="171"/>
      <c r="E41" s="171"/>
    </row>
    <row r="42" spans="2:19" ht="15.75">
      <c r="D42" s="143" t="s">
        <v>128</v>
      </c>
      <c r="E42" s="144" t="s">
        <v>126</v>
      </c>
    </row>
    <row r="43" spans="2:19" ht="15.75">
      <c r="C43" s="61" t="s">
        <v>73</v>
      </c>
      <c r="D43" s="18">
        <f>'Management Commitment Tables'!$AB$9</f>
        <v>0</v>
      </c>
      <c r="E43" s="18">
        <f>Input!T20</f>
        <v>0</v>
      </c>
    </row>
    <row r="44" spans="2:19" ht="15.75">
      <c r="C44" s="61" t="s">
        <v>74</v>
      </c>
      <c r="D44" s="18">
        <f>'Management Commitment Tables'!$AB$16</f>
        <v>0</v>
      </c>
      <c r="E44" s="18">
        <f>Input!T23</f>
        <v>0</v>
      </c>
    </row>
    <row r="45" spans="2:19" ht="16.5" thickBot="1">
      <c r="C45" s="61" t="s">
        <v>75</v>
      </c>
      <c r="D45" s="18">
        <f>'Management Commitment Tables'!$AB$24</f>
        <v>0</v>
      </c>
      <c r="E45" s="18">
        <f>Input!T26</f>
        <v>0</v>
      </c>
      <c r="S45" s="154"/>
    </row>
    <row r="46" spans="2:19" ht="15.75">
      <c r="B46" s="174"/>
      <c r="C46" s="61" t="s">
        <v>43</v>
      </c>
      <c r="D46" s="175">
        <f>AVERAGE(D43:D45)</f>
        <v>0</v>
      </c>
      <c r="E46" s="175">
        <f>AVERAGE(E43:E45)</f>
        <v>0</v>
      </c>
      <c r="S46" s="154"/>
    </row>
    <row r="47" spans="2:19" ht="15.75">
      <c r="E47" s="176"/>
    </row>
    <row r="48" spans="2:19" ht="18">
      <c r="C48" s="170" t="s">
        <v>44</v>
      </c>
      <c r="D48" s="63"/>
      <c r="E48" s="63"/>
      <c r="F48" s="63"/>
      <c r="H48" s="288" t="s">
        <v>129</v>
      </c>
      <c r="I48" s="288"/>
    </row>
    <row r="49" spans="2:9" ht="15.75">
      <c r="B49" s="63"/>
      <c r="C49" s="63"/>
      <c r="D49" s="143" t="s">
        <v>128</v>
      </c>
      <c r="E49" s="144" t="s">
        <v>126</v>
      </c>
      <c r="F49" s="63"/>
      <c r="H49" s="288"/>
      <c r="I49" s="288"/>
    </row>
    <row r="50" spans="2:9" ht="16.5" thickBot="1">
      <c r="B50" s="174"/>
      <c r="C50" s="61" t="s">
        <v>76</v>
      </c>
      <c r="D50" s="18">
        <f>'Management Commitment Tables'!$AB$36</f>
        <v>0</v>
      </c>
      <c r="E50" s="18">
        <f>Input!T32</f>
        <v>0</v>
      </c>
      <c r="F50" s="63"/>
      <c r="G50" s="63"/>
      <c r="H50" s="289"/>
      <c r="I50" s="289"/>
    </row>
    <row r="51" spans="2:9" ht="16.5" thickBot="1">
      <c r="C51" s="61" t="s">
        <v>77</v>
      </c>
      <c r="D51" s="18">
        <f>'Management Commitment Tables'!$AB$45</f>
        <v>0</v>
      </c>
      <c r="E51" s="18">
        <f>Input!T36</f>
        <v>0</v>
      </c>
      <c r="F51" s="63"/>
      <c r="G51" s="63"/>
      <c r="H51" s="272">
        <f>SUM(D46,D52)/200*650</f>
        <v>0</v>
      </c>
      <c r="I51" s="273"/>
    </row>
    <row r="52" spans="2:9" ht="16.5" thickBot="1">
      <c r="C52" s="61" t="s">
        <v>49</v>
      </c>
      <c r="D52" s="175">
        <f>AVERAGE(D50:D51)</f>
        <v>0</v>
      </c>
      <c r="E52" s="175">
        <f>AVERAGE(E50:E51)</f>
        <v>0</v>
      </c>
      <c r="F52" s="176"/>
      <c r="G52" s="178"/>
      <c r="H52" s="274"/>
      <c r="I52" s="275"/>
    </row>
    <row r="53" spans="2:9" ht="15.75">
      <c r="E53" s="176"/>
      <c r="F53" s="176"/>
      <c r="G53" s="178"/>
      <c r="H53" s="178"/>
      <c r="I53" s="178"/>
    </row>
    <row r="54" spans="2:9" ht="17.25" customHeight="1">
      <c r="E54" s="63"/>
      <c r="F54" s="63"/>
      <c r="G54" s="63"/>
      <c r="H54" s="63"/>
      <c r="I54" s="63"/>
    </row>
    <row r="55" spans="2:9" ht="17.25" customHeight="1">
      <c r="E55" s="63"/>
      <c r="F55" s="63"/>
      <c r="G55" s="63"/>
      <c r="H55" s="63"/>
      <c r="I55" s="63"/>
    </row>
    <row r="56" spans="2:9" ht="17.25" customHeight="1">
      <c r="E56" s="63"/>
      <c r="F56" s="63"/>
      <c r="G56" s="63"/>
      <c r="H56" s="63"/>
      <c r="I56" s="63"/>
    </row>
    <row r="57" spans="2:9" ht="17.25" customHeight="1">
      <c r="E57" s="63"/>
      <c r="F57" s="63"/>
      <c r="G57" s="63"/>
      <c r="H57" s="63"/>
      <c r="I57" s="63"/>
    </row>
    <row r="58" spans="2:9" ht="17.25" customHeight="1">
      <c r="E58" s="63"/>
      <c r="F58" s="63"/>
      <c r="G58" s="63"/>
      <c r="H58" s="63"/>
      <c r="I58" s="63"/>
    </row>
    <row r="59" spans="2:9" ht="17.25" customHeight="1">
      <c r="D59" s="172" t="s">
        <v>112</v>
      </c>
      <c r="E59" s="173">
        <f t="shared" ref="E59:F62" si="3">D43</f>
        <v>0</v>
      </c>
      <c r="F59" s="173">
        <f t="shared" si="3"/>
        <v>0</v>
      </c>
      <c r="G59" s="63"/>
      <c r="H59" s="63"/>
      <c r="I59" s="63"/>
    </row>
    <row r="60" spans="2:9" ht="17.25" customHeight="1">
      <c r="D60" s="172" t="s">
        <v>113</v>
      </c>
      <c r="E60" s="173">
        <f t="shared" si="3"/>
        <v>0</v>
      </c>
      <c r="F60" s="173">
        <f t="shared" si="3"/>
        <v>0</v>
      </c>
      <c r="G60" s="63"/>
      <c r="H60" s="63"/>
      <c r="I60" s="63"/>
    </row>
    <row r="61" spans="2:9" ht="17.25" customHeight="1">
      <c r="D61" s="172" t="s">
        <v>114</v>
      </c>
      <c r="E61" s="173">
        <f t="shared" si="3"/>
        <v>0</v>
      </c>
      <c r="F61" s="173">
        <f t="shared" si="3"/>
        <v>0</v>
      </c>
      <c r="G61" s="63"/>
      <c r="H61" s="63"/>
      <c r="I61" s="63"/>
    </row>
    <row r="62" spans="2:9" ht="17.25" customHeight="1">
      <c r="D62" s="177" t="s">
        <v>43</v>
      </c>
      <c r="E62" s="173">
        <f t="shared" si="3"/>
        <v>0</v>
      </c>
      <c r="F62" s="173">
        <f t="shared" si="3"/>
        <v>0</v>
      </c>
      <c r="G62" s="63"/>
      <c r="H62" s="63"/>
      <c r="I62" s="63"/>
    </row>
    <row r="63" spans="2:9" ht="17.25" customHeight="1">
      <c r="D63" s="172" t="s">
        <v>45</v>
      </c>
      <c r="E63" s="173">
        <f t="shared" ref="E63:F65" si="4">D50</f>
        <v>0</v>
      </c>
      <c r="F63" s="173">
        <f t="shared" si="4"/>
        <v>0</v>
      </c>
      <c r="G63" s="63"/>
      <c r="H63" s="63"/>
      <c r="I63" s="63"/>
    </row>
    <row r="64" spans="2:9" ht="17.25" customHeight="1">
      <c r="D64" s="172" t="s">
        <v>47</v>
      </c>
      <c r="E64" s="173">
        <f t="shared" si="4"/>
        <v>0</v>
      </c>
      <c r="F64" s="173">
        <f t="shared" si="4"/>
        <v>0</v>
      </c>
      <c r="G64" s="63"/>
      <c r="H64" s="63"/>
      <c r="I64" s="63"/>
    </row>
    <row r="65" spans="2:19" ht="17.25" customHeight="1">
      <c r="D65" s="177" t="s">
        <v>49</v>
      </c>
      <c r="E65" s="173">
        <f t="shared" si="4"/>
        <v>0</v>
      </c>
      <c r="F65" s="173">
        <f t="shared" si="4"/>
        <v>0</v>
      </c>
      <c r="G65" s="63"/>
      <c r="H65" s="63"/>
      <c r="I65" s="63"/>
    </row>
    <row r="66" spans="2:19" ht="17.25" customHeight="1">
      <c r="E66" s="63"/>
      <c r="F66" s="63"/>
      <c r="G66" s="63"/>
      <c r="H66" s="63"/>
      <c r="I66" s="63"/>
    </row>
    <row r="67" spans="2:19" ht="17.25" customHeight="1">
      <c r="E67" s="63"/>
      <c r="F67" s="63"/>
      <c r="G67" s="63"/>
      <c r="H67" s="63"/>
      <c r="I67" s="63"/>
    </row>
    <row r="68" spans="2:19" ht="17.25" customHeight="1">
      <c r="E68" s="63"/>
      <c r="F68" s="63"/>
      <c r="G68" s="63"/>
      <c r="H68" s="63"/>
      <c r="I68" s="63"/>
    </row>
    <row r="69" spans="2:19" ht="17.25" customHeight="1">
      <c r="E69" s="63"/>
      <c r="F69" s="63"/>
      <c r="G69" s="63"/>
      <c r="H69" s="63"/>
      <c r="I69" s="63"/>
    </row>
    <row r="70" spans="2:19" ht="17.25" customHeight="1">
      <c r="E70" s="63"/>
      <c r="F70" s="63"/>
      <c r="G70" s="63"/>
      <c r="H70" s="63"/>
      <c r="I70" s="63"/>
    </row>
    <row r="71" spans="2:19" ht="17.25" customHeight="1">
      <c r="E71" s="63"/>
      <c r="F71" s="63"/>
      <c r="G71" s="63"/>
      <c r="H71" s="63"/>
      <c r="I71" s="63"/>
    </row>
    <row r="72" spans="2:19" ht="17.25" customHeight="1">
      <c r="E72" s="63"/>
      <c r="F72" s="63"/>
      <c r="G72" s="63"/>
      <c r="H72" s="63"/>
      <c r="I72" s="63"/>
    </row>
    <row r="73" spans="2:19" ht="17.25" customHeight="1">
      <c r="E73" s="63"/>
      <c r="F73" s="63"/>
      <c r="G73" s="63"/>
      <c r="H73" s="63"/>
      <c r="I73" s="63"/>
    </row>
    <row r="74" spans="2:19" ht="17.25" customHeight="1">
      <c r="E74" s="63"/>
      <c r="F74" s="63"/>
      <c r="G74" s="63"/>
      <c r="H74" s="63"/>
      <c r="I74" s="63"/>
    </row>
    <row r="75" spans="2:19" ht="25.5">
      <c r="B75" s="125" t="s">
        <v>185</v>
      </c>
      <c r="C75" s="125"/>
      <c r="D75" s="125"/>
      <c r="E75" s="125"/>
      <c r="F75" s="125"/>
      <c r="G75" s="125"/>
      <c r="H75" s="125"/>
      <c r="I75" s="125"/>
      <c r="J75" s="125"/>
      <c r="K75" s="125"/>
      <c r="L75" s="125"/>
      <c r="M75" s="125"/>
      <c r="N75" s="125"/>
      <c r="O75" s="125"/>
      <c r="P75" s="125"/>
      <c r="Q75" s="125"/>
      <c r="R75" s="125"/>
      <c r="S75" s="125"/>
    </row>
    <row r="76" spans="2:19" ht="17.25" customHeight="1" thickBot="1">
      <c r="E76" s="63"/>
      <c r="F76" s="63"/>
      <c r="G76" s="63"/>
      <c r="H76" s="63"/>
      <c r="I76" s="63"/>
    </row>
    <row r="77" spans="2:19" ht="17.25" customHeight="1">
      <c r="C77" s="121" t="s">
        <v>115</v>
      </c>
      <c r="E77" s="63"/>
      <c r="F77" s="63"/>
      <c r="G77" s="63"/>
      <c r="H77" s="63"/>
      <c r="I77" s="63"/>
    </row>
    <row r="78" spans="2:19" ht="33.75" thickBot="1">
      <c r="C78" s="122">
        <f>SUM(H51,H36)</f>
        <v>0</v>
      </c>
      <c r="E78" s="63"/>
      <c r="F78" s="63"/>
      <c r="G78" s="63"/>
      <c r="H78" s="63"/>
      <c r="I78" s="63"/>
    </row>
    <row r="79" spans="2:19" ht="16.5" thickBot="1">
      <c r="E79" s="176"/>
      <c r="F79" s="176"/>
      <c r="G79" s="178"/>
      <c r="H79" s="178"/>
      <c r="I79" s="178"/>
    </row>
    <row r="80" spans="2:19" ht="28.5">
      <c r="C80" s="121" t="s">
        <v>118</v>
      </c>
      <c r="D80" s="179"/>
      <c r="E80" s="178"/>
      <c r="F80" s="178"/>
      <c r="G80" s="178"/>
      <c r="H80" s="178"/>
      <c r="I80" s="178"/>
    </row>
    <row r="81" spans="3:9" ht="33.75" thickBot="1">
      <c r="C81" s="188">
        <f>IFERROR(SUM(SUM(I29/I30)*350)+(SUM(E46,E52)/200*650),0)</f>
        <v>0</v>
      </c>
      <c r="D81" s="178"/>
      <c r="E81" s="176"/>
      <c r="F81" s="176"/>
      <c r="G81" s="178"/>
      <c r="H81" s="178"/>
      <c r="I81" s="178"/>
    </row>
    <row r="82" spans="3:9">
      <c r="D82" s="63"/>
      <c r="E82" s="63"/>
      <c r="F82" s="63"/>
      <c r="G82" s="63"/>
      <c r="H82" s="63"/>
      <c r="I82" s="63"/>
    </row>
    <row r="83" spans="3:9" ht="21">
      <c r="C83" s="181"/>
      <c r="D83" s="276"/>
      <c r="E83" s="276"/>
      <c r="F83" s="276"/>
      <c r="G83" s="182"/>
      <c r="H83" s="182"/>
      <c r="I83" s="182"/>
    </row>
    <row r="84" spans="3:9" ht="15.75" customHeight="1">
      <c r="D84" s="276"/>
      <c r="E84" s="276"/>
      <c r="F84" s="276"/>
    </row>
    <row r="85" spans="3:9" ht="21">
      <c r="D85" s="276"/>
      <c r="E85" s="276"/>
      <c r="F85" s="276"/>
    </row>
  </sheetData>
  <sheetProtection sheet="1" objects="1" scenarios="1"/>
  <mergeCells count="7">
    <mergeCell ref="D84:F84"/>
    <mergeCell ref="D85:F85"/>
    <mergeCell ref="H34:I35"/>
    <mergeCell ref="H36:I37"/>
    <mergeCell ref="H48:I50"/>
    <mergeCell ref="H51:I52"/>
    <mergeCell ref="D83:F83"/>
  </mergeCells>
  <dataValidations count="1">
    <dataValidation type="list" allowBlank="1" showInputMessage="1" showErrorMessage="1" sqref="D27:G27 I27" xr:uid="{00000000-0002-0000-0500-000000000000}">
      <formula1>"n/a, 0, 1, 2, 3, 4"</formula1>
    </dataValidation>
  </dataValidations>
  <pageMargins left="0.75" right="0.75" top="1" bottom="1" header="0.5" footer="0.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S89"/>
  <sheetViews>
    <sheetView showGridLines="0" showRowColHeaders="0" zoomScale="90" zoomScaleNormal="90" workbookViewId="0">
      <selection activeCell="I85" sqref="I85"/>
    </sheetView>
  </sheetViews>
  <sheetFormatPr defaultRowHeight="12.75"/>
  <cols>
    <col min="1" max="1" width="2.85546875" style="53" customWidth="1"/>
    <col min="2" max="2" width="4.28515625" style="53" customWidth="1"/>
    <col min="3" max="3" width="37.140625" style="53" customWidth="1"/>
    <col min="4" max="20" width="9.85546875" style="53" customWidth="1"/>
    <col min="21" max="16384" width="9.140625" style="53"/>
  </cols>
  <sheetData>
    <row r="1" spans="1:19" ht="6.75" customHeight="1"/>
    <row r="2" spans="1:19" s="198" customFormat="1" ht="28.5">
      <c r="B2" s="199" t="s">
        <v>186</v>
      </c>
      <c r="C2" s="200"/>
      <c r="D2" s="200"/>
      <c r="E2" s="200"/>
      <c r="F2" s="200"/>
      <c r="G2" s="201"/>
      <c r="H2" s="201"/>
      <c r="I2" s="201"/>
      <c r="J2" s="201"/>
      <c r="K2" s="201"/>
      <c r="L2" s="201"/>
      <c r="M2" s="201"/>
      <c r="N2" s="201"/>
      <c r="O2" s="201"/>
      <c r="P2" s="201"/>
      <c r="Q2" s="201"/>
      <c r="R2" s="201"/>
      <c r="S2" s="201"/>
    </row>
    <row r="4" spans="1:19" ht="25.5">
      <c r="B4" s="191" t="s">
        <v>123</v>
      </c>
      <c r="C4" s="191"/>
      <c r="D4" s="191"/>
      <c r="E4" s="191"/>
      <c r="F4" s="191"/>
      <c r="G4" s="191"/>
      <c r="H4" s="191"/>
      <c r="I4" s="191"/>
      <c r="J4" s="191"/>
      <c r="K4" s="191"/>
      <c r="L4" s="191"/>
      <c r="M4" s="191"/>
      <c r="N4" s="191"/>
      <c r="O4" s="191"/>
      <c r="P4" s="191"/>
      <c r="Q4" s="191"/>
      <c r="R4" s="191"/>
      <c r="S4" s="191"/>
    </row>
    <row r="5" spans="1:19" ht="19.5" customHeight="1">
      <c r="A5" s="100"/>
      <c r="B5" s="100"/>
      <c r="C5" s="100"/>
      <c r="D5" s="100"/>
      <c r="E5" s="100"/>
      <c r="F5" s="100"/>
      <c r="G5" s="100"/>
      <c r="H5" s="100"/>
      <c r="I5" s="100"/>
    </row>
    <row r="6" spans="1:19" ht="22.5" customHeight="1">
      <c r="B6" s="126"/>
      <c r="C6" s="127" t="s">
        <v>68</v>
      </c>
      <c r="D6" s="128" t="s">
        <v>18</v>
      </c>
      <c r="E6" s="129" t="s">
        <v>19</v>
      </c>
      <c r="F6" s="130" t="s">
        <v>20</v>
      </c>
      <c r="G6" s="131" t="s">
        <v>124</v>
      </c>
      <c r="H6" s="132" t="s">
        <v>125</v>
      </c>
      <c r="I6" s="133" t="s">
        <v>126</v>
      </c>
    </row>
    <row r="7" spans="1:19" ht="15.75">
      <c r="B7" s="134">
        <v>1</v>
      </c>
      <c r="C7" s="135" t="s">
        <v>245</v>
      </c>
      <c r="D7" s="17" t="str">
        <f>Input!$D$20</f>
        <v>n/a</v>
      </c>
      <c r="E7" s="17" t="str">
        <f>Input!$F$20</f>
        <v>n/a</v>
      </c>
      <c r="F7" s="17" t="str">
        <f>Input!$H$20</f>
        <v>n/a</v>
      </c>
      <c r="G7" s="17" t="str">
        <f>Input!$J$20</f>
        <v>n/a</v>
      </c>
      <c r="H7" s="136" t="str">
        <f t="shared" ref="H7:H16" si="0">IFERROR(AVERAGE(D7:G7),"n/a")</f>
        <v>n/a</v>
      </c>
      <c r="I7" s="17" t="str">
        <f>Input!L20</f>
        <v>n/a</v>
      </c>
    </row>
    <row r="8" spans="1:19" ht="15.75">
      <c r="B8" s="134">
        <v>2</v>
      </c>
      <c r="C8" s="135" t="s">
        <v>244</v>
      </c>
      <c r="D8" s="17" t="str">
        <f>Input!$D$21</f>
        <v>n/a</v>
      </c>
      <c r="E8" s="17" t="str">
        <f>Input!$F$21</f>
        <v>n/a</v>
      </c>
      <c r="F8" s="17" t="str">
        <f>Input!$H$21</f>
        <v>n/a</v>
      </c>
      <c r="G8" s="17" t="str">
        <f>Input!$J$21</f>
        <v>n/a</v>
      </c>
      <c r="H8" s="136" t="str">
        <f t="shared" si="0"/>
        <v>n/a</v>
      </c>
      <c r="I8" s="17" t="str">
        <f>Input!L21</f>
        <v>n/a</v>
      </c>
    </row>
    <row r="9" spans="1:19" ht="15.75">
      <c r="B9" s="134">
        <v>3</v>
      </c>
      <c r="C9" s="135" t="s">
        <v>243</v>
      </c>
      <c r="D9" s="17" t="str">
        <f>Input!$D$22</f>
        <v>n/a</v>
      </c>
      <c r="E9" s="17" t="str">
        <f>Input!$F$22</f>
        <v>n/a</v>
      </c>
      <c r="F9" s="17" t="str">
        <f>Input!$H$22</f>
        <v>n/a</v>
      </c>
      <c r="G9" s="17" t="str">
        <f>Input!$J$22</f>
        <v>n/a</v>
      </c>
      <c r="H9" s="136" t="str">
        <f t="shared" si="0"/>
        <v>n/a</v>
      </c>
      <c r="I9" s="17" t="str">
        <f>Input!L22</f>
        <v>n/a</v>
      </c>
    </row>
    <row r="10" spans="1:19" ht="15.75">
      <c r="B10" s="134">
        <v>4</v>
      </c>
      <c r="C10" s="135" t="s">
        <v>51</v>
      </c>
      <c r="D10" s="17" t="str">
        <f>Input!$D$23</f>
        <v>n/a</v>
      </c>
      <c r="E10" s="17" t="str">
        <f>Input!$F$23</f>
        <v>n/a</v>
      </c>
      <c r="F10" s="17" t="str">
        <f>Input!$H$23</f>
        <v>n/a</v>
      </c>
      <c r="G10" s="17" t="str">
        <f>Input!$J$23</f>
        <v>n/a</v>
      </c>
      <c r="H10" s="136" t="str">
        <f t="shared" si="0"/>
        <v>n/a</v>
      </c>
      <c r="I10" s="17" t="str">
        <f>Input!L23</f>
        <v>n/a</v>
      </c>
    </row>
    <row r="11" spans="1:19" ht="15.75">
      <c r="B11" s="134">
        <v>5</v>
      </c>
      <c r="C11" s="135" t="s">
        <v>242</v>
      </c>
      <c r="D11" s="17" t="str">
        <f>Input!$D$24</f>
        <v>n/a</v>
      </c>
      <c r="E11" s="17" t="str">
        <f>Input!$F$24</f>
        <v>n/a</v>
      </c>
      <c r="F11" s="17" t="str">
        <f>Input!$H$24</f>
        <v>n/a</v>
      </c>
      <c r="G11" s="17" t="str">
        <f>Input!$J$24</f>
        <v>n/a</v>
      </c>
      <c r="H11" s="136" t="str">
        <f t="shared" si="0"/>
        <v>n/a</v>
      </c>
      <c r="I11" s="17" t="str">
        <f>Input!L24</f>
        <v>n/a</v>
      </c>
    </row>
    <row r="12" spans="1:19" ht="15.75">
      <c r="B12" s="134">
        <v>6</v>
      </c>
      <c r="C12" s="135" t="s">
        <v>241</v>
      </c>
      <c r="D12" s="17" t="str">
        <f>Input!$D$25</f>
        <v>n/a</v>
      </c>
      <c r="E12" s="17" t="str">
        <f>Input!$F$25</f>
        <v>n/a</v>
      </c>
      <c r="F12" s="17" t="str">
        <f>Input!$H$25</f>
        <v>n/a</v>
      </c>
      <c r="G12" s="17" t="str">
        <f>Input!$J$25</f>
        <v>n/a</v>
      </c>
      <c r="H12" s="136" t="str">
        <f t="shared" si="0"/>
        <v>n/a</v>
      </c>
      <c r="I12" s="17" t="str">
        <f>Input!L25</f>
        <v>n/a</v>
      </c>
    </row>
    <row r="13" spans="1:19" ht="15.75">
      <c r="B13" s="134">
        <v>7</v>
      </c>
      <c r="C13" s="135" t="s">
        <v>66</v>
      </c>
      <c r="D13" s="17" t="str">
        <f>Input!$D$26</f>
        <v>n/a</v>
      </c>
      <c r="E13" s="17" t="str">
        <f>Input!$F$26</f>
        <v>n/a</v>
      </c>
      <c r="F13" s="17" t="str">
        <f>Input!$H$26</f>
        <v>n/a</v>
      </c>
      <c r="G13" s="17" t="str">
        <f>Input!$J$26</f>
        <v>n/a</v>
      </c>
      <c r="H13" s="136" t="str">
        <f t="shared" si="0"/>
        <v>n/a</v>
      </c>
      <c r="I13" s="17" t="str">
        <f>Input!L26</f>
        <v>n/a</v>
      </c>
    </row>
    <row r="14" spans="1:19" ht="15.75">
      <c r="B14" s="134">
        <v>8</v>
      </c>
      <c r="C14" s="135" t="s">
        <v>21</v>
      </c>
      <c r="D14" s="17" t="str">
        <f>Input!$D$27</f>
        <v>n/a</v>
      </c>
      <c r="E14" s="17" t="str">
        <f>Input!$F$27</f>
        <v>n/a</v>
      </c>
      <c r="F14" s="17" t="str">
        <f>Input!$H$27</f>
        <v>n/a</v>
      </c>
      <c r="G14" s="17" t="str">
        <f>Input!$J$27</f>
        <v>n/a</v>
      </c>
      <c r="H14" s="136" t="str">
        <f t="shared" si="0"/>
        <v>n/a</v>
      </c>
      <c r="I14" s="17" t="str">
        <f>Input!L27</f>
        <v>n/a</v>
      </c>
      <c r="L14" s="270" t="s">
        <v>72</v>
      </c>
      <c r="M14" s="270"/>
    </row>
    <row r="15" spans="1:19" ht="16.5" thickBot="1">
      <c r="B15" s="134">
        <v>9</v>
      </c>
      <c r="C15" s="135" t="s">
        <v>22</v>
      </c>
      <c r="D15" s="17" t="str">
        <f>Input!$D$28</f>
        <v>n/a</v>
      </c>
      <c r="E15" s="17" t="str">
        <f>Input!$F$28</f>
        <v>n/a</v>
      </c>
      <c r="F15" s="17" t="str">
        <f>Input!$H$28</f>
        <v>n/a</v>
      </c>
      <c r="G15" s="17" t="str">
        <f>Input!$J$28</f>
        <v>n/a</v>
      </c>
      <c r="H15" s="136" t="str">
        <f t="shared" si="0"/>
        <v>n/a</v>
      </c>
      <c r="I15" s="17" t="str">
        <f>Input!L28</f>
        <v>n/a</v>
      </c>
      <c r="L15" s="271"/>
      <c r="M15" s="271"/>
    </row>
    <row r="16" spans="1:19" ht="15.75">
      <c r="B16" s="134">
        <v>10</v>
      </c>
      <c r="C16" s="135" t="s">
        <v>67</v>
      </c>
      <c r="D16" s="17" t="str">
        <f>Input!$D$29</f>
        <v>n/a</v>
      </c>
      <c r="E16" s="17" t="str">
        <f>Input!$F$29</f>
        <v>n/a</v>
      </c>
      <c r="F16" s="17" t="str">
        <f>Input!$H$29</f>
        <v>n/a</v>
      </c>
      <c r="G16" s="17" t="str">
        <f>Input!$J$29</f>
        <v>n/a</v>
      </c>
      <c r="H16" s="136" t="str">
        <f t="shared" si="0"/>
        <v>n/a</v>
      </c>
      <c r="I16" s="17" t="str">
        <f>Input!L29</f>
        <v>n/a</v>
      </c>
      <c r="L16" s="272">
        <f>IFERROR(SUM(D29:G29)/SUM(D30:G30)*350,0)</f>
        <v>0</v>
      </c>
      <c r="M16" s="273"/>
    </row>
    <row r="17" spans="2:13" ht="16.5" thickBot="1">
      <c r="B17" s="134">
        <v>11</v>
      </c>
      <c r="C17" s="135" t="s">
        <v>55</v>
      </c>
      <c r="D17" s="17" t="str">
        <f>Input!$D$30</f>
        <v>n/a</v>
      </c>
      <c r="E17" s="17" t="str">
        <f>Input!$F$30</f>
        <v>n/a</v>
      </c>
      <c r="F17" s="17" t="str">
        <f>Input!$H$30</f>
        <v>n/a</v>
      </c>
      <c r="G17" s="17" t="str">
        <f>Input!$J$30</f>
        <v>n/a</v>
      </c>
      <c r="H17" s="136" t="str">
        <f>IFERROR(AVERAGE(D17:G17),"n/a")</f>
        <v>n/a</v>
      </c>
      <c r="I17" s="17" t="str">
        <f>Input!L30</f>
        <v>n/a</v>
      </c>
      <c r="L17" s="274"/>
      <c r="M17" s="275"/>
    </row>
    <row r="18" spans="2:13" ht="15.75">
      <c r="B18" s="134">
        <v>12</v>
      </c>
      <c r="C18" s="135" t="s">
        <v>56</v>
      </c>
      <c r="D18" s="17" t="str">
        <f>Input!$D$31</f>
        <v>n/a</v>
      </c>
      <c r="E18" s="17" t="str">
        <f>Input!$F$31</f>
        <v>n/a</v>
      </c>
      <c r="F18" s="17" t="str">
        <f>Input!$H$31</f>
        <v>n/a</v>
      </c>
      <c r="G18" s="17" t="str">
        <f>Input!$J$31</f>
        <v>n/a</v>
      </c>
      <c r="H18" s="136" t="str">
        <f t="shared" ref="H18:H26" si="1">IFERROR(AVERAGE(D18:G18),"n/a")</f>
        <v>n/a</v>
      </c>
      <c r="I18" s="17" t="str">
        <f>Input!L31</f>
        <v>n/a</v>
      </c>
    </row>
    <row r="19" spans="2:13" ht="15.75">
      <c r="B19" s="134">
        <v>13</v>
      </c>
      <c r="C19" s="135" t="s">
        <v>57</v>
      </c>
      <c r="D19" s="17" t="str">
        <f>Input!$D$32</f>
        <v>n/a</v>
      </c>
      <c r="E19" s="17" t="str">
        <f>Input!$F$32</f>
        <v>n/a</v>
      </c>
      <c r="F19" s="17" t="str">
        <f>Input!$H$32</f>
        <v>n/a</v>
      </c>
      <c r="G19" s="17" t="str">
        <f>Input!$J$32</f>
        <v>n/a</v>
      </c>
      <c r="H19" s="136" t="str">
        <f t="shared" si="1"/>
        <v>n/a</v>
      </c>
      <c r="I19" s="17" t="str">
        <f>Input!L32</f>
        <v>n/a</v>
      </c>
    </row>
    <row r="20" spans="2:13" ht="15.75">
      <c r="B20" s="134">
        <v>14</v>
      </c>
      <c r="C20" s="135" t="s">
        <v>58</v>
      </c>
      <c r="D20" s="17" t="str">
        <f>Input!$D$33</f>
        <v>n/a</v>
      </c>
      <c r="E20" s="17" t="str">
        <f>Input!$F$33</f>
        <v>n/a</v>
      </c>
      <c r="F20" s="17" t="str">
        <f>Input!$H$33</f>
        <v>n/a</v>
      </c>
      <c r="G20" s="17" t="str">
        <f>Input!$J$33</f>
        <v>n/a</v>
      </c>
      <c r="H20" s="136" t="str">
        <f t="shared" si="1"/>
        <v>n/a</v>
      </c>
      <c r="I20" s="17" t="str">
        <f>Input!L33</f>
        <v>n/a</v>
      </c>
    </row>
    <row r="21" spans="2:13" ht="15.75">
      <c r="B21" s="134">
        <v>15</v>
      </c>
      <c r="C21" s="135" t="s">
        <v>63</v>
      </c>
      <c r="D21" s="17" t="str">
        <f>Input!$D$34</f>
        <v>n/a</v>
      </c>
      <c r="E21" s="17" t="str">
        <f>Input!$F$34</f>
        <v>n/a</v>
      </c>
      <c r="F21" s="17" t="str">
        <f>Input!$H$34</f>
        <v>n/a</v>
      </c>
      <c r="G21" s="17" t="str">
        <f>Input!$J$34</f>
        <v>n/a</v>
      </c>
      <c r="H21" s="136" t="str">
        <f t="shared" si="1"/>
        <v>n/a</v>
      </c>
      <c r="I21" s="17" t="str">
        <f>Input!L34</f>
        <v>n/a</v>
      </c>
    </row>
    <row r="22" spans="2:13" ht="15.75">
      <c r="B22" s="134">
        <v>16</v>
      </c>
      <c r="C22" s="135" t="s">
        <v>61</v>
      </c>
      <c r="D22" s="17" t="str">
        <f>Input!$D$35</f>
        <v>n/a</v>
      </c>
      <c r="E22" s="17" t="str">
        <f>Input!$F$35</f>
        <v>n/a</v>
      </c>
      <c r="F22" s="17" t="str">
        <f>Input!$H$35</f>
        <v>n/a</v>
      </c>
      <c r="G22" s="17" t="str">
        <f>Input!$J$35</f>
        <v>n/a</v>
      </c>
      <c r="H22" s="136" t="str">
        <f t="shared" si="1"/>
        <v>n/a</v>
      </c>
      <c r="I22" s="17" t="str">
        <f>Input!L35</f>
        <v>n/a</v>
      </c>
    </row>
    <row r="23" spans="2:13" ht="15.75">
      <c r="B23" s="134">
        <v>17</v>
      </c>
      <c r="C23" s="135" t="s">
        <v>59</v>
      </c>
      <c r="D23" s="17" t="str">
        <f>Input!$D$36</f>
        <v>n/a</v>
      </c>
      <c r="E23" s="17" t="str">
        <f>Input!$F$36</f>
        <v>n/a</v>
      </c>
      <c r="F23" s="17" t="str">
        <f>Input!$H$36</f>
        <v>n/a</v>
      </c>
      <c r="G23" s="17" t="str">
        <f>Input!$J$36</f>
        <v>n/a</v>
      </c>
      <c r="H23" s="136" t="str">
        <f t="shared" si="1"/>
        <v>n/a</v>
      </c>
      <c r="I23" s="17" t="str">
        <f>Input!L36</f>
        <v>n/a</v>
      </c>
    </row>
    <row r="24" spans="2:13" ht="15.75">
      <c r="B24" s="134">
        <v>18</v>
      </c>
      <c r="C24" s="135" t="s">
        <v>62</v>
      </c>
      <c r="D24" s="17" t="str">
        <f>Input!$D$37</f>
        <v>n/a</v>
      </c>
      <c r="E24" s="17" t="str">
        <f>Input!$F$37</f>
        <v>n/a</v>
      </c>
      <c r="F24" s="17" t="str">
        <f>Input!$H$37</f>
        <v>n/a</v>
      </c>
      <c r="G24" s="17" t="str">
        <f>Input!$J$37</f>
        <v>n/a</v>
      </c>
      <c r="H24" s="136" t="str">
        <f t="shared" si="1"/>
        <v>n/a</v>
      </c>
      <c r="I24" s="17" t="str">
        <f>Input!L37</f>
        <v>n/a</v>
      </c>
    </row>
    <row r="25" spans="2:13" ht="15.75">
      <c r="B25" s="134">
        <v>19</v>
      </c>
      <c r="C25" s="135" t="s">
        <v>60</v>
      </c>
      <c r="D25" s="17" t="str">
        <f>Input!$D$38</f>
        <v>n/a</v>
      </c>
      <c r="E25" s="17" t="str">
        <f>Input!$F$38</f>
        <v>n/a</v>
      </c>
      <c r="F25" s="17" t="str">
        <f>Input!$H$38</f>
        <v>n/a</v>
      </c>
      <c r="G25" s="17" t="str">
        <f>Input!$J$38</f>
        <v>n/a</v>
      </c>
      <c r="H25" s="136" t="str">
        <f t="shared" si="1"/>
        <v>n/a</v>
      </c>
      <c r="I25" s="17" t="str">
        <f>Input!L38</f>
        <v>n/a</v>
      </c>
    </row>
    <row r="26" spans="2:13" ht="15.75">
      <c r="B26" s="134">
        <v>20</v>
      </c>
      <c r="C26" s="135" t="s">
        <v>23</v>
      </c>
      <c r="D26" s="17" t="str">
        <f>Input!$D$39</f>
        <v>n/a</v>
      </c>
      <c r="E26" s="17" t="str">
        <f>Input!$F$39</f>
        <v>n/a</v>
      </c>
      <c r="F26" s="17" t="str">
        <f>Input!$H$39</f>
        <v>n/a</v>
      </c>
      <c r="G26" s="17" t="s">
        <v>12</v>
      </c>
      <c r="H26" s="136" t="str">
        <f t="shared" si="1"/>
        <v>n/a</v>
      </c>
      <c r="I26" s="17" t="str">
        <f>Input!L39</f>
        <v>n/a</v>
      </c>
    </row>
    <row r="27" spans="2:13" ht="15.75">
      <c r="B27" s="137"/>
      <c r="C27" s="185"/>
      <c r="D27" s="184"/>
      <c r="E27" s="184"/>
      <c r="F27" s="184"/>
      <c r="G27" s="184"/>
      <c r="H27" s="184"/>
      <c r="I27" s="184"/>
    </row>
    <row r="28" spans="2:13" ht="15.75">
      <c r="B28" s="140"/>
      <c r="C28" s="141"/>
      <c r="D28" s="142" t="s">
        <v>18</v>
      </c>
      <c r="E28" s="129" t="s">
        <v>19</v>
      </c>
      <c r="F28" s="130" t="s">
        <v>20</v>
      </c>
      <c r="G28" s="131" t="s">
        <v>124</v>
      </c>
      <c r="H28" s="143" t="s">
        <v>125</v>
      </c>
      <c r="I28" s="144" t="s">
        <v>126</v>
      </c>
    </row>
    <row r="29" spans="2:13" ht="16.5" thickBot="1">
      <c r="B29" s="145"/>
      <c r="C29" s="146" t="s">
        <v>69</v>
      </c>
      <c r="D29" s="147">
        <f>Input!$D$41</f>
        <v>0</v>
      </c>
      <c r="E29" s="148">
        <f>Input!$F$41</f>
        <v>0</v>
      </c>
      <c r="F29" s="149">
        <f>Input!$H$41</f>
        <v>0</v>
      </c>
      <c r="G29" s="150">
        <f>SUM(G7:G26)</f>
        <v>0</v>
      </c>
      <c r="H29" s="151">
        <f>SUM(H7:H26)</f>
        <v>0</v>
      </c>
      <c r="I29" s="152">
        <f>SUM(I7:I26)</f>
        <v>0</v>
      </c>
      <c r="J29" s="153"/>
    </row>
    <row r="30" spans="2:13" ht="16.5" thickTop="1">
      <c r="B30" s="145"/>
      <c r="C30" s="146" t="s">
        <v>70</v>
      </c>
      <c r="D30" s="156">
        <f>Input!$D$42</f>
        <v>0</v>
      </c>
      <c r="E30" s="157">
        <f>Input!$F$42</f>
        <v>0</v>
      </c>
      <c r="F30" s="158">
        <f>Input!$H$42</f>
        <v>0</v>
      </c>
      <c r="G30" s="159">
        <f>COUNT(G7:G26)*4</f>
        <v>0</v>
      </c>
      <c r="H30" s="160">
        <f>COUNT(H7:H26)*4</f>
        <v>0</v>
      </c>
      <c r="I30" s="161">
        <f>COUNT(I7:I26)*4</f>
        <v>0</v>
      </c>
      <c r="J30" s="153"/>
    </row>
    <row r="31" spans="2:13" ht="15.75">
      <c r="B31" s="140"/>
      <c r="C31" s="190"/>
      <c r="D31" s="139"/>
      <c r="E31" s="139"/>
      <c r="F31" s="139"/>
      <c r="G31" s="139"/>
      <c r="H31" s="139"/>
      <c r="I31" s="139"/>
    </row>
    <row r="32" spans="2:13" ht="15.75">
      <c r="B32" s="145"/>
      <c r="C32" s="146" t="s">
        <v>71</v>
      </c>
      <c r="D32" s="163" t="str">
        <f>IF(D29=0,"0%",SUM(D29/D30))</f>
        <v>0%</v>
      </c>
      <c r="E32" s="164" t="str">
        <f t="shared" ref="E32:I32" si="2">IF(E29=0,"0%",SUM(E29/E30))</f>
        <v>0%</v>
      </c>
      <c r="F32" s="165" t="str">
        <f t="shared" si="2"/>
        <v>0%</v>
      </c>
      <c r="G32" s="166" t="str">
        <f t="shared" si="2"/>
        <v>0%</v>
      </c>
      <c r="H32" s="167" t="str">
        <f t="shared" si="2"/>
        <v>0%</v>
      </c>
      <c r="I32" s="168" t="str">
        <f t="shared" si="2"/>
        <v>0%</v>
      </c>
    </row>
    <row r="33" spans="2:9" ht="15.75">
      <c r="B33" s="145"/>
      <c r="C33" s="186"/>
      <c r="D33" s="187"/>
      <c r="E33" s="187"/>
      <c r="F33" s="187"/>
      <c r="G33" s="187"/>
      <c r="H33" s="187"/>
      <c r="I33" s="187"/>
    </row>
    <row r="34" spans="2:9" ht="19.5" customHeight="1">
      <c r="B34" s="137"/>
      <c r="C34" s="138"/>
      <c r="D34" s="139"/>
      <c r="E34" s="139"/>
      <c r="F34" s="139"/>
      <c r="G34" s="139"/>
      <c r="H34" s="139"/>
      <c r="I34" s="139"/>
    </row>
    <row r="35" spans="2:9" ht="19.5" customHeight="1">
      <c r="B35" s="137"/>
      <c r="C35" s="138"/>
      <c r="D35" s="139"/>
      <c r="E35" s="139"/>
      <c r="F35" s="139"/>
      <c r="G35" s="139"/>
      <c r="H35" s="139"/>
      <c r="I35" s="139"/>
    </row>
    <row r="36" spans="2:9" ht="19.5" customHeight="1">
      <c r="B36" s="137"/>
      <c r="C36" s="138"/>
      <c r="D36" s="139"/>
      <c r="E36" s="139"/>
      <c r="F36" s="139"/>
      <c r="G36" s="139"/>
      <c r="H36" s="139"/>
      <c r="I36" s="139"/>
    </row>
    <row r="37" spans="2:9" ht="19.5" customHeight="1">
      <c r="B37" s="137"/>
      <c r="C37" s="138"/>
      <c r="D37" s="139"/>
      <c r="E37" s="139"/>
      <c r="F37" s="139"/>
      <c r="G37" s="139"/>
      <c r="H37" s="139"/>
      <c r="I37" s="139"/>
    </row>
    <row r="38" spans="2:9" ht="19.5" customHeight="1">
      <c r="B38" s="137"/>
      <c r="C38" s="138"/>
      <c r="D38" s="139"/>
      <c r="E38" s="139"/>
      <c r="F38" s="139"/>
      <c r="G38" s="139"/>
      <c r="H38" s="139"/>
      <c r="I38" s="139"/>
    </row>
    <row r="39" spans="2:9" ht="19.5" customHeight="1">
      <c r="B39" s="137"/>
      <c r="C39" s="138"/>
      <c r="D39" s="139"/>
      <c r="E39" s="139"/>
      <c r="F39" s="139"/>
      <c r="G39" s="139"/>
      <c r="H39" s="139"/>
      <c r="I39" s="139"/>
    </row>
    <row r="40" spans="2:9" ht="19.5" customHeight="1">
      <c r="B40" s="137"/>
      <c r="C40" s="138"/>
      <c r="D40" s="139"/>
      <c r="E40" s="139"/>
      <c r="F40" s="139"/>
      <c r="G40" s="139"/>
      <c r="H40" s="139"/>
      <c r="I40" s="139"/>
    </row>
    <row r="41" spans="2:9" ht="19.5" customHeight="1">
      <c r="B41" s="137"/>
      <c r="C41" s="138"/>
      <c r="D41" s="139"/>
      <c r="E41" s="139"/>
      <c r="F41" s="139"/>
      <c r="G41" s="139"/>
      <c r="H41" s="139"/>
      <c r="I41" s="139"/>
    </row>
    <row r="42" spans="2:9" ht="19.5" customHeight="1">
      <c r="B42" s="137"/>
      <c r="C42" s="138"/>
      <c r="D42" s="139"/>
      <c r="E42" s="139"/>
      <c r="F42" s="139"/>
      <c r="G42" s="139"/>
      <c r="H42" s="139"/>
      <c r="I42" s="139"/>
    </row>
    <row r="43" spans="2:9" ht="19.5" customHeight="1">
      <c r="B43" s="137"/>
      <c r="C43" s="138"/>
      <c r="D43" s="139"/>
      <c r="E43" s="139"/>
      <c r="F43" s="139"/>
      <c r="G43" s="139"/>
      <c r="H43" s="139"/>
      <c r="I43" s="139"/>
    </row>
    <row r="44" spans="2:9" ht="19.5" customHeight="1">
      <c r="B44" s="137"/>
      <c r="C44" s="138"/>
      <c r="D44" s="139"/>
      <c r="E44" s="139"/>
      <c r="F44" s="139"/>
      <c r="G44" s="139"/>
      <c r="H44" s="139"/>
      <c r="I44" s="139"/>
    </row>
    <row r="45" spans="2:9" ht="19.5" customHeight="1">
      <c r="B45" s="137"/>
      <c r="C45" s="138"/>
      <c r="D45" s="139"/>
      <c r="E45" s="139"/>
      <c r="F45" s="139"/>
      <c r="G45" s="139"/>
      <c r="H45" s="139"/>
      <c r="I45" s="139"/>
    </row>
    <row r="46" spans="2:9" ht="19.5" customHeight="1">
      <c r="B46" s="137"/>
      <c r="C46" s="138"/>
      <c r="D46" s="139"/>
      <c r="E46" s="139"/>
      <c r="F46" s="139"/>
      <c r="G46" s="139"/>
      <c r="H46" s="139"/>
      <c r="I46" s="139"/>
    </row>
    <row r="47" spans="2:9" ht="19.5" customHeight="1">
      <c r="B47" s="137"/>
      <c r="C47" s="138"/>
      <c r="D47" s="139"/>
      <c r="E47" s="139"/>
      <c r="F47" s="139"/>
      <c r="G47" s="139"/>
      <c r="H47" s="139"/>
      <c r="I47" s="139"/>
    </row>
    <row r="48" spans="2:9" ht="19.5" customHeight="1">
      <c r="B48" s="137"/>
      <c r="C48" s="138"/>
      <c r="D48" s="139"/>
      <c r="E48" s="139"/>
      <c r="F48" s="139"/>
      <c r="G48" s="139"/>
      <c r="H48" s="139"/>
      <c r="I48" s="139"/>
    </row>
    <row r="49" spans="2:19" ht="19.5" customHeight="1">
      <c r="B49" s="137"/>
      <c r="C49" s="138"/>
      <c r="D49" s="139"/>
      <c r="E49" s="139"/>
      <c r="F49" s="139"/>
      <c r="G49" s="139"/>
      <c r="H49" s="139"/>
      <c r="I49" s="139"/>
    </row>
    <row r="50" spans="2:19" ht="19.5" customHeight="1">
      <c r="B50" s="137"/>
      <c r="C50" s="138"/>
      <c r="D50" s="139"/>
      <c r="E50" s="139"/>
      <c r="F50" s="139"/>
      <c r="G50" s="139"/>
      <c r="H50" s="139"/>
      <c r="I50" s="139"/>
    </row>
    <row r="51" spans="2:19" ht="19.5" customHeight="1">
      <c r="B51" s="137"/>
      <c r="C51" s="138"/>
      <c r="D51" s="139"/>
      <c r="E51" s="139"/>
      <c r="F51" s="139"/>
      <c r="G51" s="139"/>
      <c r="H51" s="139"/>
      <c r="I51" s="139"/>
    </row>
    <row r="52" spans="2:19" ht="19.5" customHeight="1">
      <c r="B52" s="137"/>
      <c r="C52" s="138"/>
      <c r="D52" s="139"/>
      <c r="E52" s="139"/>
      <c r="F52" s="139"/>
      <c r="G52" s="139"/>
      <c r="H52" s="139"/>
      <c r="I52" s="139"/>
    </row>
    <row r="53" spans="2:19" ht="19.5" customHeight="1">
      <c r="B53" s="137"/>
      <c r="C53" s="138"/>
      <c r="D53" s="139"/>
      <c r="E53" s="139"/>
      <c r="F53" s="139"/>
      <c r="G53" s="139"/>
      <c r="H53" s="139"/>
      <c r="I53" s="139"/>
    </row>
    <row r="54" spans="2:19" ht="19.5" customHeight="1">
      <c r="B54" s="137"/>
      <c r="C54" s="138"/>
      <c r="D54" s="139"/>
      <c r="E54" s="139"/>
      <c r="F54" s="139"/>
      <c r="G54" s="139"/>
      <c r="H54" s="139"/>
      <c r="I54" s="139"/>
    </row>
    <row r="55" spans="2:19" ht="19.5" customHeight="1">
      <c r="B55" s="137"/>
      <c r="C55" s="138"/>
      <c r="D55" s="139"/>
      <c r="E55" s="139"/>
      <c r="F55" s="139"/>
      <c r="G55" s="139"/>
      <c r="H55" s="139"/>
      <c r="I55" s="139"/>
    </row>
    <row r="56" spans="2:19" ht="25.5">
      <c r="B56" s="191" t="s">
        <v>127</v>
      </c>
      <c r="C56" s="191"/>
      <c r="D56" s="191"/>
      <c r="E56" s="191"/>
      <c r="F56" s="191"/>
      <c r="G56" s="191"/>
      <c r="H56" s="191"/>
      <c r="I56" s="191"/>
      <c r="J56" s="191"/>
      <c r="K56" s="191"/>
      <c r="L56" s="191"/>
      <c r="M56" s="191"/>
      <c r="N56" s="191"/>
      <c r="O56" s="191"/>
      <c r="P56" s="191"/>
      <c r="Q56" s="191"/>
      <c r="R56" s="191"/>
      <c r="S56" s="191"/>
    </row>
    <row r="57" spans="2:19" ht="15.75">
      <c r="C57" s="169"/>
    </row>
    <row r="58" spans="2:19" ht="18.75">
      <c r="C58" s="192" t="s">
        <v>36</v>
      </c>
      <c r="D58" s="171"/>
      <c r="E58" s="171"/>
    </row>
    <row r="59" spans="2:19" ht="15.75">
      <c r="D59" s="143" t="s">
        <v>128</v>
      </c>
      <c r="E59" s="144" t="s">
        <v>126</v>
      </c>
    </row>
    <row r="60" spans="2:19" ht="15.75">
      <c r="C60" s="61" t="s">
        <v>73</v>
      </c>
      <c r="D60" s="18">
        <f>'Management Commitment Tables'!$AB$9</f>
        <v>0</v>
      </c>
      <c r="E60" s="18">
        <f>Input!T20</f>
        <v>0</v>
      </c>
    </row>
    <row r="61" spans="2:19" ht="15.75">
      <c r="C61" s="61" t="s">
        <v>74</v>
      </c>
      <c r="D61" s="18">
        <f>'Management Commitment Tables'!$AB$16</f>
        <v>0</v>
      </c>
      <c r="E61" s="18">
        <f>Input!T23</f>
        <v>0</v>
      </c>
    </row>
    <row r="62" spans="2:19" ht="16.5" thickBot="1">
      <c r="C62" s="61" t="s">
        <v>75</v>
      </c>
      <c r="D62" s="18">
        <f>'Management Commitment Tables'!$AB$24</f>
        <v>0</v>
      </c>
      <c r="E62" s="18">
        <f>Input!T26</f>
        <v>0</v>
      </c>
      <c r="K62" s="172" t="s">
        <v>112</v>
      </c>
      <c r="L62" s="173">
        <f t="shared" ref="L62:M65" si="3">D60</f>
        <v>0</v>
      </c>
      <c r="M62" s="173">
        <f t="shared" si="3"/>
        <v>0</v>
      </c>
      <c r="S62" s="154"/>
    </row>
    <row r="63" spans="2:19" ht="15.75">
      <c r="B63" s="174"/>
      <c r="C63" s="61" t="s">
        <v>43</v>
      </c>
      <c r="D63" s="175">
        <f>AVERAGE(D60:D62)</f>
        <v>0</v>
      </c>
      <c r="E63" s="175">
        <f>AVERAGE(E60:E62)</f>
        <v>0</v>
      </c>
      <c r="K63" s="172" t="s">
        <v>113</v>
      </c>
      <c r="L63" s="173">
        <f t="shared" si="3"/>
        <v>0</v>
      </c>
      <c r="M63" s="173">
        <f t="shared" si="3"/>
        <v>0</v>
      </c>
      <c r="S63" s="154"/>
    </row>
    <row r="64" spans="2:19" ht="15.75">
      <c r="E64" s="176"/>
      <c r="K64" s="172" t="s">
        <v>114</v>
      </c>
      <c r="L64" s="173">
        <f t="shared" si="3"/>
        <v>0</v>
      </c>
      <c r="M64" s="173">
        <f t="shared" si="3"/>
        <v>0</v>
      </c>
    </row>
    <row r="65" spans="2:19" ht="18">
      <c r="C65" s="192" t="s">
        <v>44</v>
      </c>
      <c r="D65" s="63"/>
      <c r="E65" s="63"/>
      <c r="F65" s="63"/>
      <c r="K65" s="177" t="s">
        <v>43</v>
      </c>
      <c r="L65" s="173">
        <f t="shared" si="3"/>
        <v>0</v>
      </c>
      <c r="M65" s="173">
        <f t="shared" si="3"/>
        <v>0</v>
      </c>
    </row>
    <row r="66" spans="2:19" ht="15.75">
      <c r="B66" s="63"/>
      <c r="C66" s="63"/>
      <c r="D66" s="143" t="s">
        <v>128</v>
      </c>
      <c r="E66" s="144" t="s">
        <v>126</v>
      </c>
      <c r="F66" s="63"/>
      <c r="K66" s="172" t="s">
        <v>45</v>
      </c>
      <c r="L66" s="173">
        <f t="shared" ref="L66:M68" si="4">D67</f>
        <v>0</v>
      </c>
      <c r="M66" s="173">
        <f t="shared" si="4"/>
        <v>0</v>
      </c>
    </row>
    <row r="67" spans="2:19" ht="15.75">
      <c r="B67" s="174"/>
      <c r="C67" s="61" t="s">
        <v>76</v>
      </c>
      <c r="D67" s="18">
        <f>'Management Commitment Tables'!$AB$36</f>
        <v>0</v>
      </c>
      <c r="E67" s="18">
        <f>Input!T32</f>
        <v>0</v>
      </c>
      <c r="F67" s="63"/>
      <c r="G67" s="63"/>
      <c r="K67" s="172" t="s">
        <v>47</v>
      </c>
      <c r="L67" s="173">
        <f t="shared" si="4"/>
        <v>0</v>
      </c>
      <c r="M67" s="173">
        <f t="shared" si="4"/>
        <v>0</v>
      </c>
    </row>
    <row r="68" spans="2:19" ht="16.5" thickBot="1">
      <c r="C68" s="61" t="s">
        <v>77</v>
      </c>
      <c r="D68" s="18">
        <f>'Management Commitment Tables'!$AB$45</f>
        <v>0</v>
      </c>
      <c r="E68" s="18">
        <f>Input!T36</f>
        <v>0</v>
      </c>
      <c r="F68" s="63"/>
      <c r="G68" s="63"/>
      <c r="K68" s="177" t="s">
        <v>49</v>
      </c>
      <c r="L68" s="173">
        <f t="shared" si="4"/>
        <v>0</v>
      </c>
      <c r="M68" s="173">
        <f t="shared" si="4"/>
        <v>0</v>
      </c>
    </row>
    <row r="69" spans="2:19" ht="15.75">
      <c r="C69" s="61" t="s">
        <v>49</v>
      </c>
      <c r="D69" s="175">
        <f>AVERAGE(D67:D68)</f>
        <v>0</v>
      </c>
      <c r="E69" s="175">
        <f>AVERAGE(E67:E68)</f>
        <v>0</v>
      </c>
      <c r="F69" s="176"/>
      <c r="G69" s="178"/>
    </row>
    <row r="70" spans="2:19" ht="15.75">
      <c r="E70" s="176"/>
      <c r="F70" s="176"/>
      <c r="G70" s="178"/>
      <c r="H70" s="178"/>
      <c r="I70" s="178"/>
    </row>
    <row r="71" spans="2:19" ht="17.25" customHeight="1">
      <c r="E71" s="63"/>
      <c r="F71" s="63"/>
      <c r="G71" s="63"/>
      <c r="H71" s="63"/>
      <c r="I71" s="63"/>
    </row>
    <row r="72" spans="2:19" ht="17.25" customHeight="1">
      <c r="D72" s="288" t="s">
        <v>129</v>
      </c>
      <c r="E72" s="288"/>
      <c r="F72" s="63"/>
      <c r="G72" s="63"/>
      <c r="H72" s="63"/>
      <c r="I72" s="63"/>
    </row>
    <row r="73" spans="2:19" ht="17.25" customHeight="1">
      <c r="D73" s="288"/>
      <c r="E73" s="288"/>
      <c r="F73" s="63"/>
      <c r="G73" s="63"/>
      <c r="H73" s="63"/>
      <c r="I73" s="63"/>
    </row>
    <row r="74" spans="2:19" ht="17.25" customHeight="1" thickBot="1">
      <c r="D74" s="289"/>
      <c r="E74" s="289"/>
      <c r="F74" s="63"/>
      <c r="G74" s="63"/>
      <c r="H74" s="63"/>
      <c r="I74" s="63"/>
    </row>
    <row r="75" spans="2:19" ht="17.25" customHeight="1">
      <c r="D75" s="272">
        <f>SUM(D63,D69)/200*650</f>
        <v>0</v>
      </c>
      <c r="E75" s="273"/>
      <c r="F75" s="63"/>
      <c r="G75" s="63"/>
      <c r="H75" s="63"/>
      <c r="I75" s="63"/>
    </row>
    <row r="76" spans="2:19" ht="17.25" customHeight="1" thickBot="1">
      <c r="D76" s="274"/>
      <c r="E76" s="275"/>
      <c r="G76" s="63"/>
      <c r="H76" s="63"/>
      <c r="I76" s="63"/>
    </row>
    <row r="77" spans="2:19" ht="17.25" customHeight="1">
      <c r="G77" s="63"/>
      <c r="H77" s="63"/>
      <c r="I77" s="63"/>
    </row>
    <row r="78" spans="2:19" ht="17.25" customHeight="1">
      <c r="G78" s="63"/>
      <c r="H78" s="63"/>
      <c r="I78" s="63"/>
    </row>
    <row r="79" spans="2:19" ht="25.5">
      <c r="B79" s="191" t="s">
        <v>185</v>
      </c>
      <c r="C79" s="191"/>
      <c r="D79" s="191"/>
      <c r="E79" s="191"/>
      <c r="F79" s="191"/>
      <c r="G79" s="191"/>
      <c r="H79" s="191"/>
      <c r="I79" s="191"/>
      <c r="J79" s="191"/>
      <c r="K79" s="191"/>
      <c r="L79" s="191"/>
      <c r="M79" s="191"/>
      <c r="N79" s="191"/>
      <c r="O79" s="191"/>
      <c r="P79" s="191"/>
      <c r="Q79" s="191"/>
      <c r="R79" s="191"/>
      <c r="S79" s="191"/>
    </row>
    <row r="80" spans="2:19" ht="17.25" customHeight="1" thickBot="1">
      <c r="E80" s="63"/>
      <c r="F80" s="63"/>
      <c r="G80" s="63"/>
      <c r="H80" s="63"/>
      <c r="I80" s="63"/>
    </row>
    <row r="81" spans="3:9" ht="17.25" customHeight="1">
      <c r="C81" s="121" t="s">
        <v>115</v>
      </c>
      <c r="E81" s="63"/>
      <c r="F81" s="63"/>
      <c r="G81" s="63"/>
      <c r="H81" s="63"/>
      <c r="I81" s="63"/>
    </row>
    <row r="82" spans="3:9" ht="33.75" thickBot="1">
      <c r="C82" s="193">
        <f>SUM(D75,L16)</f>
        <v>0</v>
      </c>
      <c r="E82" s="63"/>
      <c r="F82" s="63"/>
      <c r="G82" s="63"/>
      <c r="H82" s="63"/>
      <c r="I82" s="63"/>
    </row>
    <row r="83" spans="3:9" ht="16.5" thickBot="1">
      <c r="E83" s="176"/>
      <c r="F83" s="176"/>
      <c r="G83" s="178"/>
      <c r="H83" s="178"/>
      <c r="I83" s="178"/>
    </row>
    <row r="84" spans="3:9" ht="28.5">
      <c r="C84" s="121" t="s">
        <v>118</v>
      </c>
      <c r="D84" s="179"/>
      <c r="E84" s="178"/>
      <c r="F84" s="178"/>
      <c r="G84" s="178"/>
      <c r="H84" s="178"/>
      <c r="I84" s="178"/>
    </row>
    <row r="85" spans="3:9" ht="33.75" thickBot="1">
      <c r="C85" s="194">
        <f>IFERROR(SUM(SUM(I29/I30)*350)+(SUM(E63,E69)/200*650),0)</f>
        <v>0</v>
      </c>
      <c r="D85" s="178"/>
      <c r="E85" s="176"/>
      <c r="F85" s="176"/>
      <c r="G85" s="178"/>
      <c r="H85" s="178"/>
      <c r="I85" s="178"/>
    </row>
    <row r="86" spans="3:9">
      <c r="D86" s="63"/>
      <c r="E86" s="63"/>
      <c r="F86" s="63"/>
      <c r="G86" s="63"/>
      <c r="H86" s="63"/>
      <c r="I86" s="63"/>
    </row>
    <row r="87" spans="3:9" ht="21">
      <c r="C87" s="181"/>
      <c r="D87" s="276"/>
      <c r="E87" s="276"/>
      <c r="F87" s="276"/>
      <c r="G87" s="189"/>
      <c r="H87" s="189"/>
      <c r="I87" s="189"/>
    </row>
    <row r="88" spans="3:9" ht="15.75" customHeight="1">
      <c r="D88" s="276"/>
      <c r="E88" s="276"/>
      <c r="F88" s="276"/>
    </row>
    <row r="89" spans="3:9" ht="21">
      <c r="D89" s="276"/>
      <c r="E89" s="276"/>
      <c r="F89" s="276"/>
    </row>
  </sheetData>
  <sheetProtection sheet="1" objects="1" scenarios="1"/>
  <mergeCells count="7">
    <mergeCell ref="D89:F89"/>
    <mergeCell ref="L14:M15"/>
    <mergeCell ref="L16:M17"/>
    <mergeCell ref="D72:E74"/>
    <mergeCell ref="D75:E76"/>
    <mergeCell ref="D87:F87"/>
    <mergeCell ref="D88:F88"/>
  </mergeCells>
  <dataValidations count="1">
    <dataValidation type="list" allowBlank="1" showInputMessage="1" showErrorMessage="1" sqref="D27:G27 I27" xr:uid="{00000000-0002-0000-0600-000000000000}">
      <formula1>"n/a, 0, 1, 2, 3, 4"</formula1>
    </dataValidation>
  </dataValidations>
  <pageMargins left="0.75" right="0.75" top="1" bottom="1" header="0.5" footer="0.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sheetPr>
  <dimension ref="A1:W60"/>
  <sheetViews>
    <sheetView showGridLines="0" showRowColHeaders="0" zoomScale="70" zoomScaleNormal="70" workbookViewId="0">
      <selection activeCell="T6" sqref="T6:W6"/>
    </sheetView>
  </sheetViews>
  <sheetFormatPr defaultRowHeight="12.75"/>
  <cols>
    <col min="1" max="1" width="2.7109375" style="53" customWidth="1"/>
    <col min="2" max="2" width="4.28515625" style="53" customWidth="1"/>
    <col min="3" max="3" width="37.140625" style="53" bestFit="1" customWidth="1"/>
    <col min="4" max="24" width="9.85546875" style="53" customWidth="1"/>
    <col min="25" max="16384" width="9.140625" style="53"/>
  </cols>
  <sheetData>
    <row r="1" spans="1:23" ht="7.5" customHeight="1"/>
    <row r="2" spans="1:23" s="95" customFormat="1" ht="34.5">
      <c r="B2" s="120" t="s">
        <v>181</v>
      </c>
      <c r="C2" s="113"/>
      <c r="D2" s="113"/>
      <c r="E2" s="113"/>
      <c r="F2" s="113"/>
      <c r="G2" s="114"/>
      <c r="H2" s="114"/>
      <c r="I2" s="114"/>
      <c r="J2" s="114"/>
      <c r="K2" s="114"/>
      <c r="L2" s="114"/>
      <c r="M2" s="114"/>
      <c r="N2" s="114"/>
      <c r="O2" s="114"/>
      <c r="P2" s="114"/>
      <c r="Q2" s="114"/>
      <c r="R2" s="114"/>
      <c r="S2" s="114"/>
      <c r="T2" s="114"/>
      <c r="U2" s="114"/>
      <c r="V2" s="114"/>
      <c r="W2" s="114"/>
    </row>
    <row r="3" spans="1:23" s="95" customFormat="1" ht="8.25" customHeight="1">
      <c r="B3" s="96"/>
      <c r="C3" s="97"/>
      <c r="D3" s="97"/>
      <c r="E3" s="97"/>
      <c r="F3" s="97"/>
      <c r="G3" s="98"/>
      <c r="H3" s="98"/>
      <c r="I3" s="98"/>
      <c r="J3" s="98"/>
      <c r="K3" s="98"/>
      <c r="L3" s="98"/>
      <c r="M3" s="98"/>
      <c r="N3" s="98"/>
      <c r="O3" s="98"/>
      <c r="P3" s="98"/>
      <c r="Q3" s="98"/>
      <c r="R3" s="98"/>
      <c r="S3" s="98"/>
      <c r="T3" s="98"/>
      <c r="U3" s="98"/>
      <c r="V3" s="98"/>
      <c r="W3" s="98"/>
    </row>
    <row r="4" spans="1:23" s="95" customFormat="1" ht="8.25" customHeight="1" thickBot="1">
      <c r="G4" s="115"/>
      <c r="H4" s="115"/>
      <c r="I4" s="115"/>
      <c r="J4" s="115"/>
      <c r="K4" s="115"/>
      <c r="L4" s="115"/>
      <c r="T4" s="115"/>
      <c r="U4" s="115"/>
      <c r="V4" s="115"/>
      <c r="W4" s="115"/>
    </row>
    <row r="5" spans="1:23" s="95" customFormat="1" ht="30.75" customHeight="1">
      <c r="B5" s="115"/>
      <c r="C5" s="121" t="s">
        <v>115</v>
      </c>
      <c r="D5" s="290" t="s">
        <v>116</v>
      </c>
      <c r="E5" s="291"/>
      <c r="F5" s="115"/>
      <c r="G5" s="292" t="s">
        <v>117</v>
      </c>
      <c r="H5" s="290"/>
      <c r="I5" s="290"/>
      <c r="J5" s="290"/>
      <c r="K5" s="290"/>
      <c r="L5" s="290"/>
      <c r="M5" s="290"/>
      <c r="N5" s="291"/>
      <c r="T5" s="292" t="s">
        <v>118</v>
      </c>
      <c r="U5" s="290"/>
      <c r="V5" s="290"/>
      <c r="W5" s="291"/>
    </row>
    <row r="6" spans="1:23" s="95" customFormat="1" ht="30.75" customHeight="1" thickBot="1">
      <c r="B6" s="115"/>
      <c r="C6" s="122">
        <f>SUM(Q48,K36)</f>
        <v>0</v>
      </c>
      <c r="D6" s="293">
        <f>IFERROR(Input!D6," ")</f>
        <v>0</v>
      </c>
      <c r="E6" s="294"/>
      <c r="F6" s="115"/>
      <c r="G6" s="295" t="s">
        <v>119</v>
      </c>
      <c r="H6" s="296"/>
      <c r="I6" s="296"/>
      <c r="J6" s="300">
        <f>IFERROR(Input!M6," ")</f>
        <v>0</v>
      </c>
      <c r="K6" s="300"/>
      <c r="L6" s="300"/>
      <c r="M6" s="300"/>
      <c r="N6" s="301"/>
      <c r="T6" s="297">
        <f>IFERROR(SUM(SUM(I35/I36)*350)+(SUM(E47,E53)/200*650),0)</f>
        <v>0</v>
      </c>
      <c r="U6" s="298"/>
      <c r="V6" s="298"/>
      <c r="W6" s="299"/>
    </row>
    <row r="7" spans="1:23" s="95" customFormat="1" ht="30.75" customHeight="1">
      <c r="B7" s="115"/>
      <c r="C7" s="123" t="s">
        <v>120</v>
      </c>
      <c r="D7" s="292" t="s">
        <v>116</v>
      </c>
      <c r="E7" s="291"/>
      <c r="F7" s="115"/>
      <c r="G7" s="295" t="s">
        <v>121</v>
      </c>
      <c r="H7" s="296"/>
      <c r="I7" s="296"/>
      <c r="J7" s="300">
        <f>IFERROR(Input!M7," ")</f>
        <v>0</v>
      </c>
      <c r="K7" s="300"/>
      <c r="L7" s="300"/>
      <c r="M7" s="300"/>
      <c r="N7" s="301"/>
    </row>
    <row r="8" spans="1:23" s="95" customFormat="1" ht="30.75" customHeight="1" thickBot="1">
      <c r="B8" s="115"/>
      <c r="C8" s="124">
        <f>IFERROR(Input!B8," ")</f>
        <v>0</v>
      </c>
      <c r="D8" s="293">
        <f>IFERROR(Input!D8," ")</f>
        <v>0</v>
      </c>
      <c r="E8" s="294"/>
      <c r="F8" s="115"/>
      <c r="G8" s="302" t="s">
        <v>122</v>
      </c>
      <c r="H8" s="303"/>
      <c r="I8" s="303"/>
      <c r="J8" s="304">
        <f>IFERROR(Input!M8," ")</f>
        <v>0</v>
      </c>
      <c r="K8" s="304"/>
      <c r="L8" s="304"/>
      <c r="M8" s="304"/>
      <c r="N8" s="305"/>
    </row>
    <row r="9" spans="1:23" ht="25.5" customHeight="1"/>
    <row r="10" spans="1:23" ht="25.5">
      <c r="B10" s="125" t="s">
        <v>123</v>
      </c>
      <c r="C10" s="125"/>
      <c r="D10" s="125"/>
      <c r="E10" s="125"/>
      <c r="F10" s="125"/>
      <c r="G10" s="125"/>
      <c r="H10" s="125"/>
      <c r="I10" s="125"/>
      <c r="J10" s="125"/>
      <c r="K10" s="125"/>
      <c r="L10" s="125"/>
      <c r="M10" s="125"/>
      <c r="N10" s="125"/>
      <c r="O10" s="125"/>
      <c r="P10" s="125"/>
      <c r="Q10" s="125"/>
      <c r="R10" s="125"/>
      <c r="S10" s="125"/>
      <c r="T10" s="125"/>
      <c r="U10" s="125"/>
      <c r="V10" s="125"/>
      <c r="W10" s="125"/>
    </row>
    <row r="11" spans="1:23" ht="19.5" customHeight="1">
      <c r="A11" s="100"/>
      <c r="B11" s="100"/>
      <c r="C11" s="100"/>
      <c r="D11" s="100"/>
      <c r="E11" s="100"/>
      <c r="F11" s="100"/>
      <c r="G11" s="100"/>
      <c r="H11" s="100"/>
      <c r="I11" s="100"/>
    </row>
    <row r="12" spans="1:23" ht="22.5" customHeight="1">
      <c r="B12" s="126"/>
      <c r="C12" s="127" t="s">
        <v>68</v>
      </c>
      <c r="D12" s="128" t="s">
        <v>18</v>
      </c>
      <c r="E12" s="129" t="s">
        <v>19</v>
      </c>
      <c r="F12" s="130" t="s">
        <v>20</v>
      </c>
      <c r="G12" s="131" t="s">
        <v>124</v>
      </c>
      <c r="H12" s="132" t="s">
        <v>125</v>
      </c>
      <c r="I12" s="133" t="s">
        <v>126</v>
      </c>
    </row>
    <row r="13" spans="1:23" ht="26.25" customHeight="1">
      <c r="B13" s="134">
        <v>1</v>
      </c>
      <c r="C13" s="135" t="s">
        <v>245</v>
      </c>
      <c r="D13" s="17" t="str">
        <f>Input!$D$20</f>
        <v>n/a</v>
      </c>
      <c r="E13" s="17" t="str">
        <f>Input!$F$20</f>
        <v>n/a</v>
      </c>
      <c r="F13" s="17" t="str">
        <f>Input!$H$20</f>
        <v>n/a</v>
      </c>
      <c r="G13" s="17" t="str">
        <f>Input!$J$20</f>
        <v>n/a</v>
      </c>
      <c r="H13" s="136" t="str">
        <f t="shared" ref="H13:H22" si="0">IFERROR(AVERAGE(D13:G13),"n/a")</f>
        <v>n/a</v>
      </c>
      <c r="I13" s="17" t="str">
        <f>Input!L20</f>
        <v>n/a</v>
      </c>
    </row>
    <row r="14" spans="1:23" ht="26.25" customHeight="1">
      <c r="B14" s="134">
        <v>2</v>
      </c>
      <c r="C14" s="135" t="s">
        <v>244</v>
      </c>
      <c r="D14" s="17" t="str">
        <f>Input!$D$21</f>
        <v>n/a</v>
      </c>
      <c r="E14" s="17" t="str">
        <f>Input!$F$21</f>
        <v>n/a</v>
      </c>
      <c r="F14" s="17" t="str">
        <f>Input!$H$21</f>
        <v>n/a</v>
      </c>
      <c r="G14" s="17" t="str">
        <f>Input!$J$21</f>
        <v>n/a</v>
      </c>
      <c r="H14" s="136" t="str">
        <f t="shared" si="0"/>
        <v>n/a</v>
      </c>
      <c r="I14" s="17" t="str">
        <f>Input!L21</f>
        <v>n/a</v>
      </c>
    </row>
    <row r="15" spans="1:23" ht="26.25" customHeight="1">
      <c r="B15" s="134">
        <v>3</v>
      </c>
      <c r="C15" s="135" t="s">
        <v>243</v>
      </c>
      <c r="D15" s="17" t="str">
        <f>Input!$D$22</f>
        <v>n/a</v>
      </c>
      <c r="E15" s="17" t="str">
        <f>Input!$F$22</f>
        <v>n/a</v>
      </c>
      <c r="F15" s="17" t="str">
        <f>Input!$H$22</f>
        <v>n/a</v>
      </c>
      <c r="G15" s="17" t="str">
        <f>Input!$J$22</f>
        <v>n/a</v>
      </c>
      <c r="H15" s="136" t="str">
        <f t="shared" si="0"/>
        <v>n/a</v>
      </c>
      <c r="I15" s="17" t="str">
        <f>Input!L22</f>
        <v>n/a</v>
      </c>
    </row>
    <row r="16" spans="1:23" ht="26.25" customHeight="1">
      <c r="B16" s="134">
        <v>4</v>
      </c>
      <c r="C16" s="135" t="s">
        <v>51</v>
      </c>
      <c r="D16" s="17" t="str">
        <f>Input!$D$23</f>
        <v>n/a</v>
      </c>
      <c r="E16" s="17" t="str">
        <f>Input!$F$23</f>
        <v>n/a</v>
      </c>
      <c r="F16" s="17" t="str">
        <f>Input!$H$23</f>
        <v>n/a</v>
      </c>
      <c r="G16" s="17" t="str">
        <f>Input!$J$23</f>
        <v>n/a</v>
      </c>
      <c r="H16" s="136" t="str">
        <f t="shared" si="0"/>
        <v>n/a</v>
      </c>
      <c r="I16" s="17" t="str">
        <f>Input!L23</f>
        <v>n/a</v>
      </c>
    </row>
    <row r="17" spans="2:9" ht="26.25" customHeight="1">
      <c r="B17" s="134">
        <v>5</v>
      </c>
      <c r="C17" s="135" t="s">
        <v>242</v>
      </c>
      <c r="D17" s="17" t="str">
        <f>Input!$D$24</f>
        <v>n/a</v>
      </c>
      <c r="E17" s="17" t="str">
        <f>Input!$F$24</f>
        <v>n/a</v>
      </c>
      <c r="F17" s="17" t="str">
        <f>Input!$H$24</f>
        <v>n/a</v>
      </c>
      <c r="G17" s="17" t="str">
        <f>Input!$J$24</f>
        <v>n/a</v>
      </c>
      <c r="H17" s="136" t="str">
        <f t="shared" si="0"/>
        <v>n/a</v>
      </c>
      <c r="I17" s="17" t="str">
        <f>Input!L24</f>
        <v>n/a</v>
      </c>
    </row>
    <row r="18" spans="2:9" ht="26.25" customHeight="1">
      <c r="B18" s="134">
        <v>6</v>
      </c>
      <c r="C18" s="135" t="s">
        <v>241</v>
      </c>
      <c r="D18" s="17" t="str">
        <f>Input!$D$25</f>
        <v>n/a</v>
      </c>
      <c r="E18" s="17" t="str">
        <f>Input!$F$25</f>
        <v>n/a</v>
      </c>
      <c r="F18" s="17" t="str">
        <f>Input!$H$25</f>
        <v>n/a</v>
      </c>
      <c r="G18" s="17" t="str">
        <f>Input!$J$25</f>
        <v>n/a</v>
      </c>
      <c r="H18" s="136" t="str">
        <f t="shared" si="0"/>
        <v>n/a</v>
      </c>
      <c r="I18" s="17" t="str">
        <f>Input!L25</f>
        <v>n/a</v>
      </c>
    </row>
    <row r="19" spans="2:9" ht="26.25" customHeight="1">
      <c r="B19" s="134">
        <v>7</v>
      </c>
      <c r="C19" s="135" t="s">
        <v>66</v>
      </c>
      <c r="D19" s="17" t="str">
        <f>Input!$D$26</f>
        <v>n/a</v>
      </c>
      <c r="E19" s="17" t="str">
        <f>Input!$F$26</f>
        <v>n/a</v>
      </c>
      <c r="F19" s="17" t="str">
        <f>Input!$H$26</f>
        <v>n/a</v>
      </c>
      <c r="G19" s="17" t="str">
        <f>Input!$J$26</f>
        <v>n/a</v>
      </c>
      <c r="H19" s="136" t="str">
        <f t="shared" si="0"/>
        <v>n/a</v>
      </c>
      <c r="I19" s="17" t="str">
        <f>Input!L26</f>
        <v>n/a</v>
      </c>
    </row>
    <row r="20" spans="2:9" ht="26.25" customHeight="1">
      <c r="B20" s="134">
        <v>8</v>
      </c>
      <c r="C20" s="135" t="s">
        <v>21</v>
      </c>
      <c r="D20" s="17" t="str">
        <f>Input!$D$27</f>
        <v>n/a</v>
      </c>
      <c r="E20" s="17" t="str">
        <f>Input!$F$27</f>
        <v>n/a</v>
      </c>
      <c r="F20" s="17" t="str">
        <f>Input!$H$27</f>
        <v>n/a</v>
      </c>
      <c r="G20" s="17" t="str">
        <f>Input!$J$27</f>
        <v>n/a</v>
      </c>
      <c r="H20" s="136" t="str">
        <f t="shared" si="0"/>
        <v>n/a</v>
      </c>
      <c r="I20" s="17" t="str">
        <f>Input!L27</f>
        <v>n/a</v>
      </c>
    </row>
    <row r="21" spans="2:9" ht="26.25" customHeight="1">
      <c r="B21" s="134">
        <v>9</v>
      </c>
      <c r="C21" s="135" t="s">
        <v>22</v>
      </c>
      <c r="D21" s="17" t="str">
        <f>Input!$D$28</f>
        <v>n/a</v>
      </c>
      <c r="E21" s="17" t="str">
        <f>Input!$F$28</f>
        <v>n/a</v>
      </c>
      <c r="F21" s="17" t="str">
        <f>Input!$H$28</f>
        <v>n/a</v>
      </c>
      <c r="G21" s="17" t="str">
        <f>Input!$J$28</f>
        <v>n/a</v>
      </c>
      <c r="H21" s="136" t="str">
        <f t="shared" si="0"/>
        <v>n/a</v>
      </c>
      <c r="I21" s="17" t="str">
        <f>Input!L28</f>
        <v>n/a</v>
      </c>
    </row>
    <row r="22" spans="2:9" ht="26.25" customHeight="1">
      <c r="B22" s="134">
        <v>10</v>
      </c>
      <c r="C22" s="135" t="s">
        <v>67</v>
      </c>
      <c r="D22" s="17" t="str">
        <f>Input!$D$29</f>
        <v>n/a</v>
      </c>
      <c r="E22" s="17" t="str">
        <f>Input!$F$29</f>
        <v>n/a</v>
      </c>
      <c r="F22" s="17" t="str">
        <f>Input!$H$29</f>
        <v>n/a</v>
      </c>
      <c r="G22" s="17" t="str">
        <f>Input!$J$29</f>
        <v>n/a</v>
      </c>
      <c r="H22" s="136" t="str">
        <f t="shared" si="0"/>
        <v>n/a</v>
      </c>
      <c r="I22" s="17" t="str">
        <f>Input!L29</f>
        <v>n/a</v>
      </c>
    </row>
    <row r="23" spans="2:9" ht="26.25" customHeight="1">
      <c r="B23" s="134">
        <v>11</v>
      </c>
      <c r="C23" s="135" t="s">
        <v>55</v>
      </c>
      <c r="D23" s="17" t="str">
        <f>Input!$D$30</f>
        <v>n/a</v>
      </c>
      <c r="E23" s="17" t="str">
        <f>Input!$F$30</f>
        <v>n/a</v>
      </c>
      <c r="F23" s="17" t="str">
        <f>Input!$H$30</f>
        <v>n/a</v>
      </c>
      <c r="G23" s="17" t="str">
        <f>Input!$J$30</f>
        <v>n/a</v>
      </c>
      <c r="H23" s="136" t="str">
        <f>IFERROR(AVERAGE(D23:G23),"n/a")</f>
        <v>n/a</v>
      </c>
      <c r="I23" s="17" t="str">
        <f>Input!L30</f>
        <v>n/a</v>
      </c>
    </row>
    <row r="24" spans="2:9" ht="26.25" customHeight="1">
      <c r="B24" s="134">
        <v>12</v>
      </c>
      <c r="C24" s="135" t="s">
        <v>56</v>
      </c>
      <c r="D24" s="17" t="str">
        <f>Input!$D$31</f>
        <v>n/a</v>
      </c>
      <c r="E24" s="17" t="str">
        <f>Input!$F$31</f>
        <v>n/a</v>
      </c>
      <c r="F24" s="17" t="str">
        <f>Input!$H$31</f>
        <v>n/a</v>
      </c>
      <c r="G24" s="17" t="str">
        <f>Input!$J$31</f>
        <v>n/a</v>
      </c>
      <c r="H24" s="136" t="str">
        <f t="shared" ref="H24:H32" si="1">IFERROR(AVERAGE(D24:G24),"n/a")</f>
        <v>n/a</v>
      </c>
      <c r="I24" s="17" t="str">
        <f>Input!L31</f>
        <v>n/a</v>
      </c>
    </row>
    <row r="25" spans="2:9" ht="26.25" customHeight="1">
      <c r="B25" s="134">
        <v>13</v>
      </c>
      <c r="C25" s="135" t="s">
        <v>57</v>
      </c>
      <c r="D25" s="17" t="str">
        <f>Input!$D$32</f>
        <v>n/a</v>
      </c>
      <c r="E25" s="17" t="str">
        <f>Input!$F$32</f>
        <v>n/a</v>
      </c>
      <c r="F25" s="17" t="str">
        <f>Input!$H$32</f>
        <v>n/a</v>
      </c>
      <c r="G25" s="17" t="str">
        <f>Input!$J$32</f>
        <v>n/a</v>
      </c>
      <c r="H25" s="136" t="str">
        <f t="shared" si="1"/>
        <v>n/a</v>
      </c>
      <c r="I25" s="17" t="str">
        <f>Input!L32</f>
        <v>n/a</v>
      </c>
    </row>
    <row r="26" spans="2:9" ht="26.25" customHeight="1">
      <c r="B26" s="134">
        <v>14</v>
      </c>
      <c r="C26" s="135" t="s">
        <v>58</v>
      </c>
      <c r="D26" s="17" t="str">
        <f>Input!$D$33</f>
        <v>n/a</v>
      </c>
      <c r="E26" s="17" t="str">
        <f>Input!$F$33</f>
        <v>n/a</v>
      </c>
      <c r="F26" s="17" t="str">
        <f>Input!$H$33</f>
        <v>n/a</v>
      </c>
      <c r="G26" s="17" t="str">
        <f>Input!$J$33</f>
        <v>n/a</v>
      </c>
      <c r="H26" s="136" t="str">
        <f t="shared" si="1"/>
        <v>n/a</v>
      </c>
      <c r="I26" s="17" t="str">
        <f>Input!L33</f>
        <v>n/a</v>
      </c>
    </row>
    <row r="27" spans="2:9" ht="26.25" customHeight="1">
      <c r="B27" s="134">
        <v>15</v>
      </c>
      <c r="C27" s="135" t="s">
        <v>63</v>
      </c>
      <c r="D27" s="17" t="str">
        <f>Input!$D$34</f>
        <v>n/a</v>
      </c>
      <c r="E27" s="17" t="str">
        <f>Input!$F$34</f>
        <v>n/a</v>
      </c>
      <c r="F27" s="17" t="str">
        <f>Input!$H$34</f>
        <v>n/a</v>
      </c>
      <c r="G27" s="17" t="str">
        <f>Input!$J$34</f>
        <v>n/a</v>
      </c>
      <c r="H27" s="136" t="str">
        <f t="shared" si="1"/>
        <v>n/a</v>
      </c>
      <c r="I27" s="17" t="str">
        <f>Input!L34</f>
        <v>n/a</v>
      </c>
    </row>
    <row r="28" spans="2:9" ht="26.25" customHeight="1">
      <c r="B28" s="134">
        <v>16</v>
      </c>
      <c r="C28" s="135" t="s">
        <v>61</v>
      </c>
      <c r="D28" s="17" t="str">
        <f>Input!$D$35</f>
        <v>n/a</v>
      </c>
      <c r="E28" s="17" t="str">
        <f>Input!$F$35</f>
        <v>n/a</v>
      </c>
      <c r="F28" s="17" t="str">
        <f>Input!$H$35</f>
        <v>n/a</v>
      </c>
      <c r="G28" s="17" t="str">
        <f>Input!$J$35</f>
        <v>n/a</v>
      </c>
      <c r="H28" s="136" t="str">
        <f t="shared" si="1"/>
        <v>n/a</v>
      </c>
      <c r="I28" s="17" t="str">
        <f>Input!L35</f>
        <v>n/a</v>
      </c>
    </row>
    <row r="29" spans="2:9" ht="26.25" customHeight="1">
      <c r="B29" s="134">
        <v>17</v>
      </c>
      <c r="C29" s="135" t="s">
        <v>59</v>
      </c>
      <c r="D29" s="17" t="str">
        <f>Input!$D$36</f>
        <v>n/a</v>
      </c>
      <c r="E29" s="17" t="str">
        <f>Input!$F$36</f>
        <v>n/a</v>
      </c>
      <c r="F29" s="17" t="str">
        <f>Input!$H$36</f>
        <v>n/a</v>
      </c>
      <c r="G29" s="17" t="str">
        <f>Input!$J$36</f>
        <v>n/a</v>
      </c>
      <c r="H29" s="136" t="str">
        <f t="shared" si="1"/>
        <v>n/a</v>
      </c>
      <c r="I29" s="17" t="str">
        <f>Input!L36</f>
        <v>n/a</v>
      </c>
    </row>
    <row r="30" spans="2:9" ht="26.25" customHeight="1">
      <c r="B30" s="134">
        <v>18</v>
      </c>
      <c r="C30" s="135" t="s">
        <v>62</v>
      </c>
      <c r="D30" s="17" t="str">
        <f>Input!$D$37</f>
        <v>n/a</v>
      </c>
      <c r="E30" s="17" t="str">
        <f>Input!$F$37</f>
        <v>n/a</v>
      </c>
      <c r="F30" s="17" t="str">
        <f>Input!$H$37</f>
        <v>n/a</v>
      </c>
      <c r="G30" s="17" t="str">
        <f>Input!$J$37</f>
        <v>n/a</v>
      </c>
      <c r="H30" s="136" t="str">
        <f t="shared" si="1"/>
        <v>n/a</v>
      </c>
      <c r="I30" s="17" t="str">
        <f>Input!L37</f>
        <v>n/a</v>
      </c>
    </row>
    <row r="31" spans="2:9" ht="26.25" customHeight="1">
      <c r="B31" s="134">
        <v>19</v>
      </c>
      <c r="C31" s="135" t="s">
        <v>60</v>
      </c>
      <c r="D31" s="17" t="str">
        <f>Input!$D$38</f>
        <v>n/a</v>
      </c>
      <c r="E31" s="17" t="str">
        <f>Input!$F$38</f>
        <v>n/a</v>
      </c>
      <c r="F31" s="17" t="str">
        <f>Input!$H$38</f>
        <v>n/a</v>
      </c>
      <c r="G31" s="17" t="str">
        <f>Input!$J$38</f>
        <v>n/a</v>
      </c>
      <c r="H31" s="136" t="str">
        <f t="shared" si="1"/>
        <v>n/a</v>
      </c>
      <c r="I31" s="17" t="str">
        <f>Input!L38</f>
        <v>n/a</v>
      </c>
    </row>
    <row r="32" spans="2:9" ht="26.25" customHeight="1">
      <c r="B32" s="134">
        <v>20</v>
      </c>
      <c r="C32" s="135" t="s">
        <v>23</v>
      </c>
      <c r="D32" s="17" t="str">
        <f>Input!$D$39</f>
        <v>n/a</v>
      </c>
      <c r="E32" s="17" t="str">
        <f>Input!$F$39</f>
        <v>n/a</v>
      </c>
      <c r="F32" s="17" t="str">
        <f>Input!$H$39</f>
        <v>n/a</v>
      </c>
      <c r="G32" s="17" t="s">
        <v>12</v>
      </c>
      <c r="H32" s="136" t="str">
        <f t="shared" si="1"/>
        <v>n/a</v>
      </c>
      <c r="I32" s="17" t="str">
        <f>Input!L39</f>
        <v>n/a</v>
      </c>
    </row>
    <row r="33" spans="2:23" ht="19.5" customHeight="1">
      <c r="B33" s="137"/>
      <c r="C33" s="138"/>
      <c r="D33" s="139"/>
      <c r="E33" s="139"/>
      <c r="F33" s="139"/>
      <c r="G33" s="139"/>
      <c r="H33" s="139"/>
      <c r="I33" s="139"/>
    </row>
    <row r="34" spans="2:23" ht="15.75">
      <c r="B34" s="140"/>
      <c r="C34" s="141"/>
      <c r="D34" s="142" t="s">
        <v>18</v>
      </c>
      <c r="E34" s="129" t="s">
        <v>19</v>
      </c>
      <c r="F34" s="130" t="s">
        <v>20</v>
      </c>
      <c r="G34" s="131" t="s">
        <v>124</v>
      </c>
      <c r="H34" s="143" t="s">
        <v>125</v>
      </c>
      <c r="I34" s="144" t="s">
        <v>126</v>
      </c>
      <c r="K34" s="270" t="s">
        <v>72</v>
      </c>
      <c r="L34" s="270"/>
    </row>
    <row r="35" spans="2:23" ht="16.5" customHeight="1" thickBot="1">
      <c r="B35" s="145"/>
      <c r="C35" s="146" t="s">
        <v>69</v>
      </c>
      <c r="D35" s="147">
        <f t="shared" ref="D35:F35" si="2">SUM(D13:D32)</f>
        <v>0</v>
      </c>
      <c r="E35" s="148">
        <f t="shared" si="2"/>
        <v>0</v>
      </c>
      <c r="F35" s="149">
        <f t="shared" si="2"/>
        <v>0</v>
      </c>
      <c r="G35" s="150">
        <f t="shared" ref="G35:I35" si="3">SUM(G13:G32)</f>
        <v>0</v>
      </c>
      <c r="H35" s="151">
        <f t="shared" si="3"/>
        <v>0</v>
      </c>
      <c r="I35" s="152">
        <f t="shared" si="3"/>
        <v>0</v>
      </c>
      <c r="J35" s="153"/>
      <c r="K35" s="271"/>
      <c r="L35" s="271"/>
      <c r="S35" s="154"/>
      <c r="T35" s="155"/>
    </row>
    <row r="36" spans="2:23" ht="16.5" thickTop="1">
      <c r="B36" s="145"/>
      <c r="C36" s="146" t="s">
        <v>70</v>
      </c>
      <c r="D36" s="156">
        <f t="shared" ref="D36:F36" si="4">COUNT(D13:D32)*4</f>
        <v>0</v>
      </c>
      <c r="E36" s="157">
        <f t="shared" si="4"/>
        <v>0</v>
      </c>
      <c r="F36" s="158">
        <f t="shared" si="4"/>
        <v>0</v>
      </c>
      <c r="G36" s="159">
        <f t="shared" ref="G36:I36" si="5">COUNT(G13:G32)*4</f>
        <v>0</v>
      </c>
      <c r="H36" s="160">
        <f t="shared" si="5"/>
        <v>0</v>
      </c>
      <c r="I36" s="161">
        <f t="shared" si="5"/>
        <v>0</v>
      </c>
      <c r="J36" s="153"/>
      <c r="K36" s="272">
        <f>IFERROR(SUM(D35:G35)/SUM(D36:G36)*350,0)</f>
        <v>0</v>
      </c>
      <c r="L36" s="273"/>
      <c r="S36" s="154"/>
      <c r="T36" s="155"/>
    </row>
    <row r="37" spans="2:23" ht="16.5" thickBot="1">
      <c r="B37" s="140"/>
      <c r="C37" s="162"/>
      <c r="D37" s="139"/>
      <c r="E37" s="139"/>
      <c r="F37" s="139"/>
      <c r="G37" s="139"/>
      <c r="H37" s="139"/>
      <c r="I37" s="139"/>
      <c r="K37" s="274"/>
      <c r="L37" s="275"/>
    </row>
    <row r="38" spans="2:23" ht="15.75">
      <c r="B38" s="145"/>
      <c r="C38" s="146" t="s">
        <v>71</v>
      </c>
      <c r="D38" s="163" t="str">
        <f>IF(D35=0,"0%",SUM(D35/D36))</f>
        <v>0%</v>
      </c>
      <c r="E38" s="164" t="str">
        <f t="shared" ref="E38:I38" si="6">IF(E35=0,"0%",SUM(E35/E36))</f>
        <v>0%</v>
      </c>
      <c r="F38" s="165" t="str">
        <f t="shared" si="6"/>
        <v>0%</v>
      </c>
      <c r="G38" s="166" t="str">
        <f t="shared" si="6"/>
        <v>0%</v>
      </c>
      <c r="H38" s="167" t="str">
        <f t="shared" si="6"/>
        <v>0%</v>
      </c>
      <c r="I38" s="168" t="str">
        <f t="shared" si="6"/>
        <v>0%</v>
      </c>
    </row>
    <row r="39" spans="2:23" ht="15.75">
      <c r="B39" s="140"/>
      <c r="C39" s="162"/>
      <c r="D39" s="139"/>
      <c r="E39" s="139"/>
      <c r="F39" s="139"/>
      <c r="G39" s="139"/>
      <c r="H39" s="139"/>
      <c r="I39" s="139"/>
    </row>
    <row r="40" spans="2:23" ht="25.5">
      <c r="B40" s="125" t="s">
        <v>127</v>
      </c>
      <c r="C40" s="125"/>
      <c r="D40" s="125"/>
      <c r="E40" s="125"/>
      <c r="F40" s="125"/>
      <c r="G40" s="125"/>
      <c r="H40" s="125"/>
      <c r="I40" s="125"/>
      <c r="J40" s="125"/>
      <c r="K40" s="125"/>
      <c r="L40" s="125"/>
      <c r="M40" s="125"/>
      <c r="N40" s="125"/>
      <c r="O40" s="125"/>
      <c r="P40" s="125"/>
      <c r="Q40" s="125"/>
      <c r="R40" s="125"/>
      <c r="S40" s="125"/>
      <c r="T40" s="125"/>
      <c r="U40" s="125"/>
      <c r="V40" s="125"/>
      <c r="W40" s="125"/>
    </row>
    <row r="41" spans="2:23" ht="15.75">
      <c r="C41" s="169"/>
    </row>
    <row r="42" spans="2:23" ht="18.75">
      <c r="C42" s="170" t="s">
        <v>36</v>
      </c>
      <c r="D42" s="171"/>
      <c r="E42" s="171"/>
    </row>
    <row r="43" spans="2:23" ht="15.75">
      <c r="D43" s="143" t="s">
        <v>128</v>
      </c>
      <c r="E43" s="144" t="s">
        <v>126</v>
      </c>
    </row>
    <row r="44" spans="2:23" ht="26.25" customHeight="1">
      <c r="C44" s="61" t="s">
        <v>73</v>
      </c>
      <c r="D44" s="18">
        <f>'Management Commitment Tables'!$AB$9</f>
        <v>0</v>
      </c>
      <c r="E44" s="18">
        <f>Input!T20</f>
        <v>0</v>
      </c>
    </row>
    <row r="45" spans="2:23" ht="26.25" customHeight="1">
      <c r="C45" s="61" t="s">
        <v>74</v>
      </c>
      <c r="D45" s="18">
        <f>'Management Commitment Tables'!$AB$16</f>
        <v>0</v>
      </c>
      <c r="E45" s="18">
        <f>Input!T23</f>
        <v>0</v>
      </c>
      <c r="I45" s="172" t="s">
        <v>112</v>
      </c>
      <c r="J45" s="173">
        <f t="shared" ref="J45:K48" si="7">D44</f>
        <v>0</v>
      </c>
      <c r="K45" s="173">
        <f t="shared" si="7"/>
        <v>0</v>
      </c>
      <c r="Q45" s="288" t="s">
        <v>129</v>
      </c>
      <c r="R45" s="288"/>
    </row>
    <row r="46" spans="2:23" ht="26.25" customHeight="1" thickBot="1">
      <c r="C46" s="61" t="s">
        <v>75</v>
      </c>
      <c r="D46" s="18">
        <f>'Management Commitment Tables'!$AB$24</f>
        <v>0</v>
      </c>
      <c r="E46" s="18">
        <f>Input!T26</f>
        <v>0</v>
      </c>
      <c r="I46" s="172" t="s">
        <v>113</v>
      </c>
      <c r="J46" s="173">
        <f t="shared" si="7"/>
        <v>0</v>
      </c>
      <c r="K46" s="173">
        <f t="shared" si="7"/>
        <v>0</v>
      </c>
      <c r="Q46" s="288"/>
      <c r="R46" s="288"/>
      <c r="S46" s="154"/>
    </row>
    <row r="47" spans="2:23" ht="16.5" thickBot="1">
      <c r="B47" s="174"/>
      <c r="C47" s="61" t="s">
        <v>43</v>
      </c>
      <c r="D47" s="175">
        <f>AVERAGE(D44:D46)</f>
        <v>0</v>
      </c>
      <c r="E47" s="175">
        <f>AVERAGE(E44:E46)</f>
        <v>0</v>
      </c>
      <c r="I47" s="172" t="s">
        <v>114</v>
      </c>
      <c r="J47" s="173">
        <f t="shared" si="7"/>
        <v>0</v>
      </c>
      <c r="K47" s="173">
        <f t="shared" si="7"/>
        <v>0</v>
      </c>
      <c r="Q47" s="289"/>
      <c r="R47" s="289"/>
      <c r="S47" s="154"/>
    </row>
    <row r="48" spans="2:23" ht="15.75">
      <c r="E48" s="176"/>
      <c r="I48" s="177" t="s">
        <v>43</v>
      </c>
      <c r="J48" s="173">
        <f t="shared" si="7"/>
        <v>0</v>
      </c>
      <c r="K48" s="173">
        <f t="shared" si="7"/>
        <v>0</v>
      </c>
      <c r="Q48" s="272">
        <f>SUM(D47,D53)/200*650</f>
        <v>0</v>
      </c>
      <c r="R48" s="273"/>
    </row>
    <row r="49" spans="2:18" ht="18.75" thickBot="1">
      <c r="C49" s="170" t="s">
        <v>44</v>
      </c>
      <c r="D49" s="63"/>
      <c r="E49" s="63"/>
      <c r="F49" s="63"/>
      <c r="I49" s="172" t="s">
        <v>45</v>
      </c>
      <c r="J49" s="173">
        <f t="shared" ref="J49:K51" si="8">D51</f>
        <v>0</v>
      </c>
      <c r="K49" s="173">
        <f t="shared" si="8"/>
        <v>0</v>
      </c>
      <c r="Q49" s="274"/>
      <c r="R49" s="275"/>
    </row>
    <row r="50" spans="2:18" ht="15.75">
      <c r="B50" s="63"/>
      <c r="C50" s="63"/>
      <c r="D50" s="143" t="s">
        <v>128</v>
      </c>
      <c r="E50" s="144" t="s">
        <v>126</v>
      </c>
      <c r="F50" s="63"/>
      <c r="I50" s="172" t="s">
        <v>47</v>
      </c>
      <c r="J50" s="173">
        <f t="shared" si="8"/>
        <v>0</v>
      </c>
      <c r="K50" s="173">
        <f t="shared" si="8"/>
        <v>0</v>
      </c>
    </row>
    <row r="51" spans="2:18" ht="26.25" customHeight="1">
      <c r="B51" s="174"/>
      <c r="C51" s="61" t="s">
        <v>76</v>
      </c>
      <c r="D51" s="18">
        <f>'Management Commitment Tables'!$AB$36</f>
        <v>0</v>
      </c>
      <c r="E51" s="18">
        <f>Input!T32</f>
        <v>0</v>
      </c>
      <c r="F51" s="63"/>
      <c r="G51" s="63"/>
      <c r="I51" s="177" t="s">
        <v>49</v>
      </c>
      <c r="J51" s="173">
        <f t="shared" si="8"/>
        <v>0</v>
      </c>
      <c r="K51" s="173">
        <f t="shared" si="8"/>
        <v>0</v>
      </c>
    </row>
    <row r="52" spans="2:18" ht="26.25" customHeight="1" thickBot="1">
      <c r="C52" s="61" t="s">
        <v>77</v>
      </c>
      <c r="D52" s="18">
        <f>'Management Commitment Tables'!$AB$45</f>
        <v>0</v>
      </c>
      <c r="E52" s="18">
        <f>Input!T36</f>
        <v>0</v>
      </c>
      <c r="F52" s="63"/>
      <c r="G52" s="63"/>
      <c r="H52" s="63"/>
      <c r="I52" s="63"/>
    </row>
    <row r="53" spans="2:18" ht="15.75">
      <c r="C53" s="61" t="s">
        <v>49</v>
      </c>
      <c r="D53" s="175">
        <f>AVERAGE(D51:D52)</f>
        <v>0</v>
      </c>
      <c r="E53" s="175">
        <f>AVERAGE(E51:E52)</f>
        <v>0</v>
      </c>
      <c r="F53" s="176"/>
      <c r="G53" s="178"/>
      <c r="H53" s="178"/>
      <c r="I53" s="178"/>
    </row>
    <row r="54" spans="2:18" ht="15.75">
      <c r="E54" s="176"/>
      <c r="F54" s="176"/>
      <c r="G54" s="178"/>
      <c r="H54" s="178"/>
      <c r="I54" s="178"/>
    </row>
    <row r="55" spans="2:18" ht="17.25" customHeight="1">
      <c r="E55" s="63"/>
      <c r="F55" s="63"/>
      <c r="G55" s="63"/>
      <c r="H55" s="63"/>
      <c r="I55" s="63"/>
    </row>
    <row r="56" spans="2:18" ht="15.75">
      <c r="E56" s="176"/>
      <c r="F56" s="176"/>
      <c r="G56" s="178"/>
      <c r="H56" s="178"/>
      <c r="I56" s="178"/>
    </row>
    <row r="57" spans="2:18" ht="15.75">
      <c r="C57" s="172"/>
      <c r="D57" s="179"/>
      <c r="E57" s="178"/>
      <c r="F57" s="178"/>
      <c r="G57" s="178"/>
      <c r="H57" s="178"/>
      <c r="I57" s="178"/>
    </row>
    <row r="58" spans="2:18" ht="15.75">
      <c r="C58" s="180"/>
      <c r="D58" s="178"/>
      <c r="E58" s="176"/>
      <c r="F58" s="176"/>
      <c r="G58" s="178"/>
      <c r="H58" s="178"/>
      <c r="I58" s="178"/>
    </row>
    <row r="59" spans="2:18">
      <c r="C59" s="63"/>
      <c r="D59" s="63"/>
      <c r="E59" s="63"/>
      <c r="F59" s="63"/>
      <c r="G59" s="63"/>
      <c r="H59" s="63"/>
      <c r="I59" s="63"/>
    </row>
    <row r="60" spans="2:18" ht="21">
      <c r="C60" s="181"/>
      <c r="D60" s="276"/>
      <c r="E60" s="276"/>
      <c r="F60" s="276"/>
      <c r="G60" s="182"/>
      <c r="H60" s="182"/>
      <c r="I60" s="182"/>
    </row>
  </sheetData>
  <sheetProtection sheet="1" objects="1" scenarios="1"/>
  <mergeCells count="18">
    <mergeCell ref="Q45:R47"/>
    <mergeCell ref="Q48:R49"/>
    <mergeCell ref="D60:F60"/>
    <mergeCell ref="D7:E7"/>
    <mergeCell ref="G7:I7"/>
    <mergeCell ref="D8:E8"/>
    <mergeCell ref="G8:I8"/>
    <mergeCell ref="K34:L35"/>
    <mergeCell ref="K36:L37"/>
    <mergeCell ref="J7:N7"/>
    <mergeCell ref="J8:N8"/>
    <mergeCell ref="D5:E5"/>
    <mergeCell ref="G5:N5"/>
    <mergeCell ref="T5:W5"/>
    <mergeCell ref="D6:E6"/>
    <mergeCell ref="G6:I6"/>
    <mergeCell ref="T6:W6"/>
    <mergeCell ref="J6:N6"/>
  </mergeCells>
  <pageMargins left="0.75" right="0.75" top="1" bottom="1" header="0.5" footer="0.5"/>
  <pageSetup paperSize="9" orientation="portrait" r:id="rId1"/>
  <headerFooter alignWithMargins="0"/>
  <ignoredErrors>
    <ignoredError sqref="E47:E50"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sheetPr>
  <dimension ref="B1:K15"/>
  <sheetViews>
    <sheetView showGridLines="0" zoomScaleNormal="100" workbookViewId="0">
      <selection activeCell="B13" sqref="B13:C13"/>
    </sheetView>
  </sheetViews>
  <sheetFormatPr defaultRowHeight="12.75"/>
  <cols>
    <col min="1" max="1" width="3.140625" style="1" customWidth="1"/>
    <col min="2" max="2" width="11.42578125" style="1" customWidth="1"/>
    <col min="3" max="3" width="11.42578125" style="3" customWidth="1"/>
    <col min="4" max="4" width="11.42578125" style="1" customWidth="1"/>
    <col min="5" max="5" width="11.42578125" style="3" customWidth="1"/>
    <col min="6" max="6" width="11.42578125" style="1" customWidth="1"/>
    <col min="7" max="7" width="11.42578125" style="3" customWidth="1"/>
    <col min="8" max="8" width="11.42578125" style="1" customWidth="1"/>
    <col min="9" max="9" width="11.42578125" style="3" customWidth="1"/>
    <col min="10" max="10" width="11.42578125" style="1" customWidth="1"/>
    <col min="11" max="11" width="11.42578125" style="3" customWidth="1"/>
    <col min="12" max="16384" width="9.140625" style="1"/>
  </cols>
  <sheetData>
    <row r="1" spans="2:11" ht="7.5" customHeight="1"/>
    <row r="2" spans="2:11" s="22" customFormat="1" ht="25.5">
      <c r="B2" s="195" t="s">
        <v>205</v>
      </c>
      <c r="C2" s="23"/>
      <c r="D2" s="23"/>
      <c r="E2" s="23"/>
      <c r="F2" s="23"/>
      <c r="G2" s="24"/>
      <c r="H2" s="24"/>
      <c r="I2" s="24"/>
      <c r="J2" s="24"/>
      <c r="K2" s="24"/>
    </row>
    <row r="3" spans="2:11" s="21" customFormat="1" ht="7.5" customHeight="1">
      <c r="B3" s="29"/>
      <c r="C3" s="30"/>
      <c r="D3" s="30"/>
      <c r="E3" s="30"/>
      <c r="F3" s="30"/>
      <c r="G3" s="31"/>
      <c r="H3" s="31"/>
      <c r="I3" s="31"/>
      <c r="J3" s="31"/>
      <c r="K3" s="31"/>
    </row>
    <row r="4" spans="2:11" s="202" customFormat="1" ht="9" customHeight="1">
      <c r="B4" s="308" t="s">
        <v>193</v>
      </c>
      <c r="C4" s="309"/>
      <c r="D4" s="306" t="s">
        <v>25</v>
      </c>
      <c r="E4" s="306"/>
      <c r="F4" s="306" t="s">
        <v>26</v>
      </c>
      <c r="G4" s="306"/>
      <c r="H4" s="306" t="s">
        <v>27</v>
      </c>
      <c r="I4" s="306"/>
      <c r="J4" s="306" t="s">
        <v>191</v>
      </c>
      <c r="K4" s="306"/>
    </row>
    <row r="5" spans="2:11" s="202" customFormat="1" ht="9" customHeight="1">
      <c r="B5" s="310"/>
      <c r="C5" s="311"/>
      <c r="D5" s="307" t="s">
        <v>28</v>
      </c>
      <c r="E5" s="307"/>
      <c r="F5" s="307" t="s">
        <v>2</v>
      </c>
      <c r="G5" s="307"/>
      <c r="H5" s="307" t="s">
        <v>0</v>
      </c>
      <c r="I5" s="307"/>
      <c r="J5" s="307" t="s">
        <v>1</v>
      </c>
      <c r="K5" s="307"/>
    </row>
    <row r="6" spans="2:11" s="203" customFormat="1" ht="75" customHeight="1">
      <c r="B6" s="312" t="s">
        <v>204</v>
      </c>
      <c r="C6" s="312"/>
      <c r="D6" s="312" t="s">
        <v>203</v>
      </c>
      <c r="E6" s="312"/>
      <c r="F6" s="312" t="s">
        <v>192</v>
      </c>
      <c r="G6" s="312"/>
      <c r="H6" s="312" t="s">
        <v>190</v>
      </c>
      <c r="I6" s="312"/>
      <c r="J6" s="312" t="s">
        <v>189</v>
      </c>
      <c r="K6" s="312"/>
    </row>
    <row r="7" spans="2:11" s="202" customFormat="1" ht="9" customHeight="1">
      <c r="B7" s="308" t="s">
        <v>187</v>
      </c>
      <c r="C7" s="309"/>
      <c r="D7" s="308" t="s">
        <v>132</v>
      </c>
      <c r="E7" s="309"/>
      <c r="F7" s="308" t="s">
        <v>131</v>
      </c>
      <c r="G7" s="309"/>
      <c r="H7" s="308" t="s">
        <v>80</v>
      </c>
      <c r="I7" s="309"/>
      <c r="J7" s="308" t="s">
        <v>130</v>
      </c>
      <c r="K7" s="309"/>
    </row>
    <row r="8" spans="2:11" s="202" customFormat="1" ht="9" customHeight="1">
      <c r="B8" s="310"/>
      <c r="C8" s="311"/>
      <c r="D8" s="310"/>
      <c r="E8" s="311"/>
      <c r="F8" s="310"/>
      <c r="G8" s="311"/>
      <c r="H8" s="310"/>
      <c r="I8" s="311"/>
      <c r="J8" s="310"/>
      <c r="K8" s="311"/>
    </row>
    <row r="9" spans="2:11" s="203" customFormat="1" ht="75" customHeight="1">
      <c r="B9" s="312" t="s">
        <v>188</v>
      </c>
      <c r="C9" s="312"/>
      <c r="D9" s="312" t="s">
        <v>194</v>
      </c>
      <c r="E9" s="312"/>
      <c r="F9" s="312" t="s">
        <v>207</v>
      </c>
      <c r="G9" s="312"/>
      <c r="H9" s="312" t="s">
        <v>195</v>
      </c>
      <c r="I9" s="312"/>
      <c r="J9" s="312" t="s">
        <v>196</v>
      </c>
      <c r="K9" s="312"/>
    </row>
    <row r="10" spans="2:11" s="202" customFormat="1" ht="9" customHeight="1">
      <c r="B10" s="306" t="s">
        <v>81</v>
      </c>
      <c r="C10" s="306"/>
      <c r="D10" s="306" t="s">
        <v>133</v>
      </c>
      <c r="E10" s="306"/>
      <c r="F10" s="306" t="s">
        <v>29</v>
      </c>
      <c r="G10" s="306"/>
      <c r="H10" s="306" t="s">
        <v>83</v>
      </c>
      <c r="I10" s="306"/>
      <c r="J10" s="306" t="s">
        <v>84</v>
      </c>
      <c r="K10" s="306"/>
    </row>
    <row r="11" spans="2:11" s="202" customFormat="1" ht="9" customHeight="1">
      <c r="B11" s="307" t="s">
        <v>206</v>
      </c>
      <c r="C11" s="307"/>
      <c r="D11" s="306"/>
      <c r="E11" s="306"/>
      <c r="F11" s="307" t="s">
        <v>4</v>
      </c>
      <c r="G11" s="307"/>
      <c r="H11" s="307" t="s">
        <v>5</v>
      </c>
      <c r="I11" s="307"/>
      <c r="J11" s="307" t="s">
        <v>9</v>
      </c>
      <c r="K11" s="307"/>
    </row>
    <row r="12" spans="2:11" s="203" customFormat="1" ht="75" customHeight="1">
      <c r="B12" s="312" t="s">
        <v>197</v>
      </c>
      <c r="C12" s="312"/>
      <c r="D12" s="312" t="s">
        <v>31</v>
      </c>
      <c r="E12" s="312"/>
      <c r="F12" s="312" t="s">
        <v>209</v>
      </c>
      <c r="G12" s="312"/>
      <c r="H12" s="312" t="s">
        <v>208</v>
      </c>
      <c r="I12" s="312"/>
      <c r="J12" s="312" t="s">
        <v>198</v>
      </c>
      <c r="K12" s="312"/>
    </row>
    <row r="13" spans="2:11" s="202" customFormat="1" ht="9" customHeight="1">
      <c r="B13" s="306" t="s">
        <v>85</v>
      </c>
      <c r="C13" s="306"/>
      <c r="D13" s="306" t="s">
        <v>86</v>
      </c>
      <c r="E13" s="306"/>
      <c r="F13" s="306" t="s">
        <v>87</v>
      </c>
      <c r="G13" s="306"/>
      <c r="H13" s="306" t="s">
        <v>88</v>
      </c>
      <c r="I13" s="306"/>
      <c r="J13" s="306" t="s">
        <v>30</v>
      </c>
      <c r="K13" s="306"/>
    </row>
    <row r="14" spans="2:11" s="202" customFormat="1" ht="9" customHeight="1">
      <c r="B14" s="307" t="s">
        <v>24</v>
      </c>
      <c r="C14" s="307"/>
      <c r="D14" s="307" t="s">
        <v>6</v>
      </c>
      <c r="E14" s="307"/>
      <c r="F14" s="307" t="s">
        <v>8</v>
      </c>
      <c r="G14" s="307"/>
      <c r="H14" s="307" t="s">
        <v>7</v>
      </c>
      <c r="I14" s="307"/>
      <c r="J14" s="306"/>
      <c r="K14" s="306"/>
    </row>
    <row r="15" spans="2:11" s="203" customFormat="1" ht="75" customHeight="1">
      <c r="B15" s="312" t="s">
        <v>199</v>
      </c>
      <c r="C15" s="312"/>
      <c r="D15" s="312" t="s">
        <v>200</v>
      </c>
      <c r="E15" s="312"/>
      <c r="F15" s="312" t="s">
        <v>201</v>
      </c>
      <c r="G15" s="312"/>
      <c r="H15" s="312" t="s">
        <v>32</v>
      </c>
      <c r="I15" s="312"/>
      <c r="J15" s="312" t="s">
        <v>202</v>
      </c>
      <c r="K15" s="312"/>
    </row>
  </sheetData>
  <mergeCells count="52">
    <mergeCell ref="J5:K5"/>
    <mergeCell ref="B6:C6"/>
    <mergeCell ref="D6:E6"/>
    <mergeCell ref="F6:G6"/>
    <mergeCell ref="H6:I6"/>
    <mergeCell ref="J6:K6"/>
    <mergeCell ref="B4:C5"/>
    <mergeCell ref="D4:E4"/>
    <mergeCell ref="D5:E5"/>
    <mergeCell ref="F4:G4"/>
    <mergeCell ref="F5:G5"/>
    <mergeCell ref="H4:I4"/>
    <mergeCell ref="H5:I5"/>
    <mergeCell ref="J4:K4"/>
    <mergeCell ref="B9:C9"/>
    <mergeCell ref="D9:E9"/>
    <mergeCell ref="F9:G9"/>
    <mergeCell ref="H9:I9"/>
    <mergeCell ref="J9:K9"/>
    <mergeCell ref="B15:C15"/>
    <mergeCell ref="D15:E15"/>
    <mergeCell ref="F15:G15"/>
    <mergeCell ref="H15:I15"/>
    <mergeCell ref="J15:K15"/>
    <mergeCell ref="H14:I14"/>
    <mergeCell ref="J13:K14"/>
    <mergeCell ref="B12:C12"/>
    <mergeCell ref="D12:E12"/>
    <mergeCell ref="F12:G12"/>
    <mergeCell ref="H12:I12"/>
    <mergeCell ref="J12:K12"/>
    <mergeCell ref="B14:C14"/>
    <mergeCell ref="D13:E13"/>
    <mergeCell ref="D14:E14"/>
    <mergeCell ref="F13:G13"/>
    <mergeCell ref="F14:G14"/>
    <mergeCell ref="B7:C8"/>
    <mergeCell ref="D7:E8"/>
    <mergeCell ref="F7:G8"/>
    <mergeCell ref="H7:I8"/>
    <mergeCell ref="J7:K8"/>
    <mergeCell ref="H10:I10"/>
    <mergeCell ref="H11:I11"/>
    <mergeCell ref="J10:K10"/>
    <mergeCell ref="J11:K11"/>
    <mergeCell ref="B13:C13"/>
    <mergeCell ref="D10:E11"/>
    <mergeCell ref="B10:C10"/>
    <mergeCell ref="B11:C11"/>
    <mergeCell ref="F10:G10"/>
    <mergeCell ref="F11:G11"/>
    <mergeCell ref="H13:I13"/>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Input</vt:lpstr>
      <vt:lpstr>Diagnostic Tables</vt:lpstr>
      <vt:lpstr>Cell Progress Bars</vt:lpstr>
      <vt:lpstr>Diagnostic Summary Output</vt:lpstr>
      <vt:lpstr>Management Commitment Tables</vt:lpstr>
      <vt:lpstr>Man Comm Summary Output</vt:lpstr>
      <vt:lpstr>Feedback Presentation Output</vt:lpstr>
      <vt:lpstr>Submission Output</vt:lpstr>
      <vt:lpstr>Diagnostic Model</vt:lpstr>
      <vt:lpstr>RADAR Model</vt:lpstr>
      <vt:lpstr>'Diagnostic Summary Output'!Print_Area</vt:lpstr>
      <vt:lpstr>'Feedback Presentation Output'!Print_Area</vt:lpstr>
      <vt:lpstr>'Man Comm Summary Output'!Print_Area</vt:lpstr>
      <vt:lpstr>'Management Commitment Tables'!Print_Area</vt:lpstr>
      <vt:lpstr>'RADAR Model'!Print_Area</vt:lpstr>
      <vt:lpstr>'Submission Output'!Print_Area</vt:lpstr>
    </vt:vector>
  </TitlesOfParts>
  <Company>Aero Engine Controls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ros106</dc:creator>
  <cp:lastModifiedBy>Marika De Rosa</cp:lastModifiedBy>
  <cp:lastPrinted>2012-11-13T11:09:58Z</cp:lastPrinted>
  <dcterms:created xsi:type="dcterms:W3CDTF">2012-11-12T17:03:09Z</dcterms:created>
  <dcterms:modified xsi:type="dcterms:W3CDTF">2019-07-12T10:18:54Z</dcterms:modified>
</cp:coreProperties>
</file>