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lue01.babcockgroup.co.uk\homeshare$\PLHA_1\HARR9262\Documents\SC21\Bus Ex\Bus Ex 2020\"/>
    </mc:Choice>
  </mc:AlternateContent>
  <bookViews>
    <workbookView xWindow="360" yWindow="45" windowWidth="13395" windowHeight="5190"/>
  </bookViews>
  <sheets>
    <sheet name="Instructions" sheetId="9" r:id="rId1"/>
    <sheet name="Input" sheetId="8" r:id="rId2"/>
    <sheet name="Scoring Calculations" sheetId="1" r:id="rId3"/>
    <sheet name="Scoring Summary" sheetId="6" r:id="rId4"/>
  </sheets>
  <externalReferences>
    <externalReference r:id="rId5"/>
  </externalReferences>
  <definedNames>
    <definedName name="AG" localSheetId="0">#REF!</definedName>
    <definedName name="AG" localSheetId="3">#REF!</definedName>
    <definedName name="AG">#REF!</definedName>
    <definedName name="APPH" localSheetId="0">#REF!</definedName>
    <definedName name="APPH" localSheetId="3">#REF!</definedName>
    <definedName name="APPH">#REF!</definedName>
    <definedName name="DateBusEx" localSheetId="3">'Scoring Summary'!#REF!</definedName>
    <definedName name="DateBusEx">#REF!</definedName>
    <definedName name="DateManExDetEx">'[1]Man Ex (Method 2 Det Ex)'!$D$6</definedName>
    <definedName name="DateManExRadar">'[1]Man Ex (Method 1 RADAR)'!$D$6</definedName>
    <definedName name="DF_GRID_1" localSheetId="0">#REF!</definedName>
    <definedName name="DF_GRID_1" localSheetId="3">#REF!</definedName>
    <definedName name="DF_GRID_1">#REF!</definedName>
    <definedName name="FRU" localSheetId="0">#REF!</definedName>
    <definedName name="FRU" localSheetId="3">#REF!</definedName>
    <definedName name="FRU">#REF!</definedName>
    <definedName name="ftu" localSheetId="0">#REF!</definedName>
    <definedName name="ftu" localSheetId="3">#REF!</definedName>
    <definedName name="ftu">#REF!</definedName>
    <definedName name="_xlnm.Print_Area" localSheetId="1">Input!$A$1:$AM$47</definedName>
    <definedName name="_xlnm.Print_Area" localSheetId="2">'Scoring Calculations'!$A$1:$S$47</definedName>
    <definedName name="_xlnm.Print_Area" localSheetId="3">'Scoring Summary'!$A$1:$Q$50</definedName>
    <definedName name="QDAllCustomers" localSheetId="0">#REF!</definedName>
    <definedName name="QDAllCustomers" localSheetId="3">#REF!</definedName>
    <definedName name="QDAllCustomers">#REF!</definedName>
    <definedName name="SAPBEXhrIndnt" hidden="1">"Wide"</definedName>
    <definedName name="SAPsysID" hidden="1">"708C5W7SBKP804JT78WJ0JNKI"</definedName>
    <definedName name="SAPwbID" hidden="1">"ARS"</definedName>
  </definedNames>
  <calcPr calcId="162913"/>
</workbook>
</file>

<file path=xl/calcChain.xml><?xml version="1.0" encoding="utf-8"?>
<calcChain xmlns="http://schemas.openxmlformats.org/spreadsheetml/2006/main">
  <c r="D38" i="1" l="1"/>
  <c r="E38" i="1"/>
  <c r="F38" i="1" s="1"/>
  <c r="D39" i="1"/>
  <c r="E39" i="1"/>
  <c r="F39" i="1"/>
  <c r="D45" i="1"/>
  <c r="E45" i="1" s="1"/>
  <c r="F45" i="1" s="1"/>
  <c r="D46" i="1"/>
  <c r="E46" i="1" s="1"/>
  <c r="F46" i="1" s="1"/>
  <c r="X38" i="8"/>
  <c r="Y38" i="8"/>
  <c r="Z38" i="8"/>
  <c r="AA38" i="8"/>
  <c r="AC38" i="8" s="1"/>
  <c r="AB38" i="8"/>
  <c r="AI38" i="8" s="1"/>
  <c r="AE38" i="8"/>
  <c r="AF38" i="8"/>
  <c r="AG38" i="8"/>
  <c r="X39" i="8"/>
  <c r="Y39" i="8"/>
  <c r="AF39" i="8" s="1"/>
  <c r="Z39" i="8"/>
  <c r="AG39" i="8" s="1"/>
  <c r="AA39" i="8"/>
  <c r="AH39" i="8" s="1"/>
  <c r="AB39" i="8"/>
  <c r="AI39" i="8" s="1"/>
  <c r="AE39" i="8"/>
  <c r="X45" i="8"/>
  <c r="AE45" i="8" s="1"/>
  <c r="Y45" i="8"/>
  <c r="AF45" i="8" s="1"/>
  <c r="Z45" i="8"/>
  <c r="AG45" i="8" s="1"/>
  <c r="AA45" i="8"/>
  <c r="AH45" i="8" s="1"/>
  <c r="AB45" i="8"/>
  <c r="AI45" i="8" s="1"/>
  <c r="X46" i="8"/>
  <c r="AE46" i="8" s="1"/>
  <c r="Y46" i="8"/>
  <c r="AF46" i="8" s="1"/>
  <c r="Z46" i="8"/>
  <c r="AG46" i="8" s="1"/>
  <c r="AA46" i="8"/>
  <c r="AH46" i="8" s="1"/>
  <c r="AB46" i="8"/>
  <c r="AI46" i="8" s="1"/>
  <c r="AJ39" i="8" l="1"/>
  <c r="AJ45" i="8"/>
  <c r="AC39" i="8"/>
  <c r="AK39" i="8" s="1"/>
  <c r="AL39" i="8" s="1"/>
  <c r="AH38" i="8"/>
  <c r="AJ38" i="8" s="1"/>
  <c r="AK38" i="8" s="1"/>
  <c r="AL38" i="8" s="1"/>
  <c r="AJ46" i="8"/>
  <c r="AK46" i="8" s="1"/>
  <c r="AL46" i="8" s="1"/>
  <c r="AC45" i="8"/>
  <c r="AK45" i="8" s="1"/>
  <c r="AL45" i="8" s="1"/>
  <c r="AC46" i="8"/>
  <c r="AB44" i="8"/>
  <c r="AI44" i="8" s="1"/>
  <c r="AA44" i="8"/>
  <c r="AH44" i="8" s="1"/>
  <c r="Z44" i="8"/>
  <c r="AG44" i="8" s="1"/>
  <c r="Y44" i="8"/>
  <c r="AF44" i="8" s="1"/>
  <c r="X44" i="8"/>
  <c r="AE44" i="8" s="1"/>
  <c r="AB43" i="8"/>
  <c r="AI43" i="8" s="1"/>
  <c r="AA43" i="8"/>
  <c r="AH43" i="8" s="1"/>
  <c r="Z43" i="8"/>
  <c r="AG43" i="8" s="1"/>
  <c r="Y43" i="8"/>
  <c r="AF43" i="8" s="1"/>
  <c r="X43" i="8"/>
  <c r="AB42" i="8"/>
  <c r="AI42" i="8" s="1"/>
  <c r="AA42" i="8"/>
  <c r="AH42" i="8" s="1"/>
  <c r="Z42" i="8"/>
  <c r="AG42" i="8" s="1"/>
  <c r="Y42" i="8"/>
  <c r="AF42" i="8" s="1"/>
  <c r="X42" i="8"/>
  <c r="AE42" i="8" s="1"/>
  <c r="AB41" i="8"/>
  <c r="AI41" i="8" s="1"/>
  <c r="AA41" i="8"/>
  <c r="AH41" i="8" s="1"/>
  <c r="Z41" i="8"/>
  <c r="AG41" i="8" s="1"/>
  <c r="Y41" i="8"/>
  <c r="AF41" i="8" s="1"/>
  <c r="X41" i="8"/>
  <c r="AB37" i="8"/>
  <c r="AI37" i="8" s="1"/>
  <c r="AA37" i="8"/>
  <c r="AH37" i="8" s="1"/>
  <c r="Z37" i="8"/>
  <c r="AG37" i="8" s="1"/>
  <c r="Y37" i="8"/>
  <c r="AF37" i="8" s="1"/>
  <c r="X37" i="8"/>
  <c r="AE37" i="8" s="1"/>
  <c r="AB36" i="8"/>
  <c r="AI36" i="8" s="1"/>
  <c r="AA36" i="8"/>
  <c r="AH36" i="8" s="1"/>
  <c r="Z36" i="8"/>
  <c r="AG36" i="8" s="1"/>
  <c r="Y36" i="8"/>
  <c r="AF36" i="8" s="1"/>
  <c r="X36" i="8"/>
  <c r="AE36" i="8" s="1"/>
  <c r="AB35" i="8"/>
  <c r="AI35" i="8" s="1"/>
  <c r="AA35" i="8"/>
  <c r="AH35" i="8" s="1"/>
  <c r="Z35" i="8"/>
  <c r="AG35" i="8" s="1"/>
  <c r="Y35" i="8"/>
  <c r="AF35" i="8" s="1"/>
  <c r="X35" i="8"/>
  <c r="AB34" i="8"/>
  <c r="AI34" i="8" s="1"/>
  <c r="AA34" i="8"/>
  <c r="AH34" i="8" s="1"/>
  <c r="Z34" i="8"/>
  <c r="AG34" i="8" s="1"/>
  <c r="Y34" i="8"/>
  <c r="AF34" i="8" s="1"/>
  <c r="X34" i="8"/>
  <c r="AE34" i="8" s="1"/>
  <c r="AB32" i="8"/>
  <c r="AI32" i="8" s="1"/>
  <c r="AA32" i="8"/>
  <c r="AH32" i="8" s="1"/>
  <c r="Z32" i="8"/>
  <c r="AG32" i="8" s="1"/>
  <c r="Y32" i="8"/>
  <c r="AF32" i="8" s="1"/>
  <c r="X32" i="8"/>
  <c r="AB31" i="8"/>
  <c r="AI31" i="8" s="1"/>
  <c r="AA31" i="8"/>
  <c r="AH31" i="8" s="1"/>
  <c r="Z31" i="8"/>
  <c r="AG31" i="8" s="1"/>
  <c r="Y31" i="8"/>
  <c r="AF31" i="8" s="1"/>
  <c r="X31" i="8"/>
  <c r="AE31" i="8" s="1"/>
  <c r="AB30" i="8"/>
  <c r="AI30" i="8" s="1"/>
  <c r="AA30" i="8"/>
  <c r="AH30" i="8" s="1"/>
  <c r="Z30" i="8"/>
  <c r="AG30" i="8" s="1"/>
  <c r="Y30" i="8"/>
  <c r="AF30" i="8" s="1"/>
  <c r="X30" i="8"/>
  <c r="AE30" i="8" s="1"/>
  <c r="AB29" i="8"/>
  <c r="AI29" i="8" s="1"/>
  <c r="AA29" i="8"/>
  <c r="AH29" i="8" s="1"/>
  <c r="Z29" i="8"/>
  <c r="AG29" i="8" s="1"/>
  <c r="Y29" i="8"/>
  <c r="AF29" i="8" s="1"/>
  <c r="X29" i="8"/>
  <c r="AE29" i="8" s="1"/>
  <c r="AB28" i="8"/>
  <c r="AI28" i="8" s="1"/>
  <c r="AA28" i="8"/>
  <c r="AH28" i="8" s="1"/>
  <c r="Z28" i="8"/>
  <c r="AG28" i="8" s="1"/>
  <c r="Y28" i="8"/>
  <c r="AF28" i="8" s="1"/>
  <c r="X28" i="8"/>
  <c r="AE28" i="8" s="1"/>
  <c r="AB26" i="8"/>
  <c r="AI26" i="8" s="1"/>
  <c r="AA26" i="8"/>
  <c r="AH26" i="8" s="1"/>
  <c r="Z26" i="8"/>
  <c r="AG26" i="8" s="1"/>
  <c r="Y26" i="8"/>
  <c r="AF26" i="8" s="1"/>
  <c r="X26" i="8"/>
  <c r="AB25" i="8"/>
  <c r="AI25" i="8" s="1"/>
  <c r="AA25" i="8"/>
  <c r="AH25" i="8" s="1"/>
  <c r="Z25" i="8"/>
  <c r="AG25" i="8" s="1"/>
  <c r="Y25" i="8"/>
  <c r="X25" i="8"/>
  <c r="AE25" i="8" s="1"/>
  <c r="AB24" i="8"/>
  <c r="AI24" i="8" s="1"/>
  <c r="AA24" i="8"/>
  <c r="AH24" i="8" s="1"/>
  <c r="Z24" i="8"/>
  <c r="AG24" i="8" s="1"/>
  <c r="Y24" i="8"/>
  <c r="AF24" i="8" s="1"/>
  <c r="X24" i="8"/>
  <c r="AE24" i="8" s="1"/>
  <c r="AB23" i="8"/>
  <c r="AI23" i="8" s="1"/>
  <c r="AA23" i="8"/>
  <c r="AH23" i="8" s="1"/>
  <c r="Z23" i="8"/>
  <c r="AG23" i="8" s="1"/>
  <c r="Y23" i="8"/>
  <c r="X23" i="8"/>
  <c r="AE23" i="8" s="1"/>
  <c r="AB21" i="8"/>
  <c r="AI21" i="8" s="1"/>
  <c r="AA21" i="8"/>
  <c r="AH21" i="8" s="1"/>
  <c r="Z21" i="8"/>
  <c r="AG21" i="8" s="1"/>
  <c r="Y21" i="8"/>
  <c r="AF21" i="8" s="1"/>
  <c r="X21" i="8"/>
  <c r="AE21" i="8" s="1"/>
  <c r="AB20" i="8"/>
  <c r="AI20" i="8" s="1"/>
  <c r="AA20" i="8"/>
  <c r="AH20" i="8" s="1"/>
  <c r="Z20" i="8"/>
  <c r="AG20" i="8" s="1"/>
  <c r="Y20" i="8"/>
  <c r="X20" i="8"/>
  <c r="AE20" i="8" s="1"/>
  <c r="AB19" i="8"/>
  <c r="AI19" i="8" s="1"/>
  <c r="AA19" i="8"/>
  <c r="AH19" i="8" s="1"/>
  <c r="Z19" i="8"/>
  <c r="AG19" i="8" s="1"/>
  <c r="Y19" i="8"/>
  <c r="AF19" i="8" s="1"/>
  <c r="X19" i="8"/>
  <c r="AE19" i="8" s="1"/>
  <c r="AB18" i="8"/>
  <c r="AI18" i="8" s="1"/>
  <c r="AA18" i="8"/>
  <c r="AH18" i="8" s="1"/>
  <c r="Z18" i="8"/>
  <c r="AG18" i="8" s="1"/>
  <c r="Y18" i="8"/>
  <c r="X18" i="8"/>
  <c r="AE18" i="8" s="1"/>
  <c r="AB17" i="8"/>
  <c r="AI17" i="8" s="1"/>
  <c r="AA17" i="8"/>
  <c r="AH17" i="8" s="1"/>
  <c r="Z17" i="8"/>
  <c r="AG17" i="8" s="1"/>
  <c r="Y17" i="8"/>
  <c r="AF17" i="8" s="1"/>
  <c r="X17" i="8"/>
  <c r="AE17" i="8" s="1"/>
  <c r="AB15" i="8"/>
  <c r="AI15" i="8" s="1"/>
  <c r="AA15" i="8"/>
  <c r="AH15" i="8" s="1"/>
  <c r="Z15" i="8"/>
  <c r="AG15" i="8" s="1"/>
  <c r="Y15" i="8"/>
  <c r="AF15" i="8" s="1"/>
  <c r="X15" i="8"/>
  <c r="AE15" i="8" s="1"/>
  <c r="AB14" i="8"/>
  <c r="AI14" i="8" s="1"/>
  <c r="AA14" i="8"/>
  <c r="AH14" i="8" s="1"/>
  <c r="Z14" i="8"/>
  <c r="AG14" i="8" s="1"/>
  <c r="Y14" i="8"/>
  <c r="AF14" i="8" s="1"/>
  <c r="X14" i="8"/>
  <c r="AE14" i="8" s="1"/>
  <c r="AB13" i="8"/>
  <c r="AI13" i="8" s="1"/>
  <c r="AA13" i="8"/>
  <c r="AH13" i="8" s="1"/>
  <c r="Z13" i="8"/>
  <c r="AG13" i="8" s="1"/>
  <c r="Y13" i="8"/>
  <c r="AF13" i="8" s="1"/>
  <c r="X13" i="8"/>
  <c r="AE13" i="8" s="1"/>
  <c r="AB12" i="8"/>
  <c r="AI12" i="8" s="1"/>
  <c r="AA12" i="8"/>
  <c r="AH12" i="8" s="1"/>
  <c r="Z12" i="8"/>
  <c r="AG12" i="8" s="1"/>
  <c r="Y12" i="8"/>
  <c r="AF12" i="8" s="1"/>
  <c r="X12" i="8"/>
  <c r="AE12" i="8" s="1"/>
  <c r="AB10" i="8"/>
  <c r="AI10" i="8" s="1"/>
  <c r="AA10" i="8"/>
  <c r="AH10" i="8" s="1"/>
  <c r="Z10" i="8"/>
  <c r="AG10" i="8" s="1"/>
  <c r="Y10" i="8"/>
  <c r="AF10" i="8" s="1"/>
  <c r="X10" i="8"/>
  <c r="AE10" i="8" s="1"/>
  <c r="AB9" i="8"/>
  <c r="AI9" i="8" s="1"/>
  <c r="AA9" i="8"/>
  <c r="AH9" i="8" s="1"/>
  <c r="Z9" i="8"/>
  <c r="AG9" i="8" s="1"/>
  <c r="Y9" i="8"/>
  <c r="AF9" i="8" s="1"/>
  <c r="X9" i="8"/>
  <c r="AE9" i="8" s="1"/>
  <c r="AB8" i="8"/>
  <c r="AI8" i="8" s="1"/>
  <c r="AA8" i="8"/>
  <c r="AH8" i="8" s="1"/>
  <c r="Z8" i="8"/>
  <c r="AG8" i="8" s="1"/>
  <c r="Y8" i="8"/>
  <c r="AF8" i="8" s="1"/>
  <c r="X8" i="8"/>
  <c r="AE8" i="8" s="1"/>
  <c r="AB7" i="8"/>
  <c r="AI7" i="8" s="1"/>
  <c r="AA7" i="8"/>
  <c r="AH7" i="8" s="1"/>
  <c r="Z7" i="8"/>
  <c r="AG7" i="8" s="1"/>
  <c r="Y7" i="8"/>
  <c r="AF7" i="8" s="1"/>
  <c r="X7" i="8"/>
  <c r="AE7" i="8" s="1"/>
  <c r="AB6" i="8"/>
  <c r="AI6" i="8" s="1"/>
  <c r="AA6" i="8"/>
  <c r="AH6" i="8" s="1"/>
  <c r="Z6" i="8"/>
  <c r="AG6" i="8" s="1"/>
  <c r="Y6" i="8"/>
  <c r="AF6" i="8" s="1"/>
  <c r="X6" i="8"/>
  <c r="AJ42" i="8" l="1"/>
  <c r="AC18" i="8"/>
  <c r="AJ15" i="8"/>
  <c r="AJ14" i="8"/>
  <c r="AF18" i="8"/>
  <c r="AJ24" i="8"/>
  <c r="AC25" i="8"/>
  <c r="AJ31" i="8"/>
  <c r="AJ34" i="8"/>
  <c r="AC23" i="8"/>
  <c r="AF25" i="8"/>
  <c r="AJ25" i="8" s="1"/>
  <c r="AK25" i="8" s="1"/>
  <c r="AL25" i="8" s="1"/>
  <c r="D25" i="1" s="1"/>
  <c r="AJ13" i="8"/>
  <c r="AJ19" i="8"/>
  <c r="AC20" i="8"/>
  <c r="AF20" i="8"/>
  <c r="AJ20" i="8" s="1"/>
  <c r="AJ29" i="8"/>
  <c r="AJ36" i="8"/>
  <c r="AE6" i="8"/>
  <c r="AJ6" i="8" s="1"/>
  <c r="AC6" i="8"/>
  <c r="AC10" i="8"/>
  <c r="AJ8" i="8"/>
  <c r="AJ10" i="8"/>
  <c r="AC7" i="8"/>
  <c r="AC9" i="8"/>
  <c r="AC12" i="8"/>
  <c r="AJ7" i="8"/>
  <c r="AJ9" i="8"/>
  <c r="AJ12" i="8"/>
  <c r="AJ17" i="8"/>
  <c r="AJ18" i="8"/>
  <c r="AK18" i="8" s="1"/>
  <c r="AL18" i="8" s="1"/>
  <c r="D18" i="1" s="1"/>
  <c r="AC8" i="8"/>
  <c r="AC29" i="8"/>
  <c r="AK29" i="8" s="1"/>
  <c r="AL29" i="8" s="1"/>
  <c r="D29" i="1" s="1"/>
  <c r="AC34" i="8"/>
  <c r="AC36" i="8"/>
  <c r="AJ44" i="8"/>
  <c r="AC13" i="8"/>
  <c r="AK13" i="8" s="1"/>
  <c r="AL13" i="8" s="1"/>
  <c r="D13" i="1" s="1"/>
  <c r="AC14" i="8"/>
  <c r="AC15" i="8"/>
  <c r="AC17" i="8"/>
  <c r="AC19" i="8"/>
  <c r="AF23" i="8"/>
  <c r="AJ23" i="8" s="1"/>
  <c r="AC24" i="8"/>
  <c r="AE26" i="8"/>
  <c r="AJ26" i="8" s="1"/>
  <c r="AC26" i="8"/>
  <c r="AC28" i="8"/>
  <c r="AC31" i="8"/>
  <c r="AC44" i="8"/>
  <c r="AJ21" i="8"/>
  <c r="AJ30" i="8"/>
  <c r="AJ37" i="8"/>
  <c r="AE43" i="8"/>
  <c r="AJ43" i="8" s="1"/>
  <c r="AC43" i="8"/>
  <c r="AC21" i="8"/>
  <c r="AJ28" i="8"/>
  <c r="AC30" i="8"/>
  <c r="AE32" i="8"/>
  <c r="AJ32" i="8" s="1"/>
  <c r="AC32" i="8"/>
  <c r="AE35" i="8"/>
  <c r="AJ35" i="8" s="1"/>
  <c r="AC35" i="8"/>
  <c r="AC37" i="8"/>
  <c r="AE41" i="8"/>
  <c r="AJ41" i="8" s="1"/>
  <c r="AC41" i="8"/>
  <c r="AC42" i="8"/>
  <c r="AK42" i="8" s="1"/>
  <c r="AL42" i="8" s="1"/>
  <c r="D42" i="1" s="1"/>
  <c r="AK31" i="8" l="1"/>
  <c r="AL31" i="8" s="1"/>
  <c r="D31" i="1" s="1"/>
  <c r="AK24" i="8"/>
  <c r="AL24" i="8" s="1"/>
  <c r="D24" i="1" s="1"/>
  <c r="AK23" i="8"/>
  <c r="AL23" i="8" s="1"/>
  <c r="D23" i="1" s="1"/>
  <c r="AK14" i="8"/>
  <c r="AL14" i="8" s="1"/>
  <c r="D14" i="1" s="1"/>
  <c r="AK34" i="8"/>
  <c r="AL34" i="8" s="1"/>
  <c r="D34" i="1" s="1"/>
  <c r="AK12" i="8"/>
  <c r="AL12" i="8" s="1"/>
  <c r="D12" i="1" s="1"/>
  <c r="AK41" i="8"/>
  <c r="AL41" i="8" s="1"/>
  <c r="D41" i="1" s="1"/>
  <c r="AK36" i="8"/>
  <c r="AL36" i="8" s="1"/>
  <c r="D36" i="1" s="1"/>
  <c r="AK17" i="8"/>
  <c r="AL17" i="8" s="1"/>
  <c r="D17" i="1" s="1"/>
  <c r="AK20" i="8"/>
  <c r="AL20" i="8" s="1"/>
  <c r="D20" i="1" s="1"/>
  <c r="AK19" i="8"/>
  <c r="AL19" i="8" s="1"/>
  <c r="D19" i="1" s="1"/>
  <c r="AK10" i="8"/>
  <c r="AL10" i="8" s="1"/>
  <c r="D10" i="1" s="1"/>
  <c r="AK6" i="8"/>
  <c r="AL6" i="8" s="1"/>
  <c r="D6" i="1" s="1"/>
  <c r="AK15" i="8"/>
  <c r="AL15" i="8" s="1"/>
  <c r="D15" i="1" s="1"/>
  <c r="AK43" i="8"/>
  <c r="AL43" i="8" s="1"/>
  <c r="D43" i="1" s="1"/>
  <c r="AK32" i="8"/>
  <c r="AL32" i="8" s="1"/>
  <c r="D32" i="1" s="1"/>
  <c r="AK37" i="8"/>
  <c r="AL37" i="8" s="1"/>
  <c r="D37" i="1" s="1"/>
  <c r="AK30" i="8"/>
  <c r="AL30" i="8" s="1"/>
  <c r="D30" i="1" s="1"/>
  <c r="AK26" i="8"/>
  <c r="AL26" i="8" s="1"/>
  <c r="D26" i="1" s="1"/>
  <c r="AK9" i="8"/>
  <c r="AL9" i="8" s="1"/>
  <c r="D9" i="1" s="1"/>
  <c r="AK35" i="8"/>
  <c r="AL35" i="8" s="1"/>
  <c r="D35" i="1" s="1"/>
  <c r="AK28" i="8"/>
  <c r="AL28" i="8" s="1"/>
  <c r="D28" i="1" s="1"/>
  <c r="AK21" i="8"/>
  <c r="AL21" i="8" s="1"/>
  <c r="D21" i="1" s="1"/>
  <c r="AK7" i="8"/>
  <c r="AL7" i="8" s="1"/>
  <c r="D7" i="1" s="1"/>
  <c r="AK8" i="8"/>
  <c r="AL8" i="8" s="1"/>
  <c r="D8" i="1" s="1"/>
  <c r="AK44" i="8"/>
  <c r="AL44" i="8" s="1"/>
  <c r="D44" i="1" s="1"/>
  <c r="F30" i="6"/>
  <c r="F29" i="6"/>
  <c r="D49" i="6"/>
  <c r="F28" i="6" s="1"/>
  <c r="D48" i="6"/>
  <c r="F27" i="6" s="1"/>
  <c r="D47" i="6"/>
  <c r="F26" i="6" s="1"/>
  <c r="D46" i="6"/>
  <c r="F25" i="6" s="1"/>
  <c r="D45" i="6"/>
  <c r="F24" i="6" s="1"/>
  <c r="D44" i="6"/>
  <c r="F23" i="6" s="1"/>
  <c r="D43" i="6"/>
  <c r="F22" i="6" s="1"/>
  <c r="R41" i="1" l="1"/>
  <c r="F49" i="6" s="1"/>
  <c r="R34" i="1"/>
  <c r="F48" i="6" s="1"/>
  <c r="R28" i="1"/>
  <c r="F47" i="6" s="1"/>
  <c r="R23" i="1"/>
  <c r="F46" i="6" s="1"/>
  <c r="R17" i="1"/>
  <c r="F45" i="6" s="1"/>
  <c r="R12" i="1"/>
  <c r="F44" i="6" s="1"/>
  <c r="R6" i="1"/>
  <c r="F43" i="6" s="1"/>
  <c r="E6" i="1"/>
  <c r="E7" i="1"/>
  <c r="E8" i="1"/>
  <c r="E9" i="1"/>
  <c r="E10" i="1"/>
  <c r="E12" i="1"/>
  <c r="E13" i="1"/>
  <c r="E14" i="1"/>
  <c r="E15" i="1"/>
  <c r="E17" i="1"/>
  <c r="E18" i="1"/>
  <c r="E19" i="1"/>
  <c r="E20" i="1"/>
  <c r="E21" i="1"/>
  <c r="E23" i="1"/>
  <c r="E24" i="1"/>
  <c r="E25" i="1"/>
  <c r="E26" i="1"/>
  <c r="E28" i="1"/>
  <c r="E29" i="1"/>
  <c r="E30" i="1"/>
  <c r="E31" i="1"/>
  <c r="E32" i="1"/>
  <c r="E34" i="1"/>
  <c r="E35" i="1"/>
  <c r="E36" i="1"/>
  <c r="E37" i="1"/>
  <c r="E41" i="1"/>
  <c r="E42" i="1"/>
  <c r="E43" i="1"/>
  <c r="E44" i="1"/>
  <c r="I46" i="6" l="1"/>
  <c r="F20" i="1" l="1"/>
  <c r="F21" i="1"/>
  <c r="F23" i="1"/>
  <c r="F24" i="1"/>
  <c r="F25" i="1"/>
  <c r="F26" i="1"/>
  <c r="F28" i="1"/>
  <c r="F29" i="1"/>
  <c r="F30" i="1"/>
  <c r="F31" i="1"/>
  <c r="F32" i="1"/>
  <c r="F34" i="1"/>
  <c r="F35" i="1"/>
  <c r="F36" i="1"/>
  <c r="F37" i="1"/>
  <c r="F41" i="1"/>
  <c r="F42" i="1"/>
  <c r="F43" i="1"/>
  <c r="F44" i="1"/>
  <c r="F15" i="1"/>
  <c r="F14" i="1"/>
  <c r="F13" i="1"/>
  <c r="F12" i="1"/>
  <c r="F10" i="1"/>
  <c r="F9" i="1"/>
  <c r="F8" i="1"/>
  <c r="F7" i="1"/>
  <c r="F6" i="1"/>
  <c r="F19" i="1"/>
  <c r="F18" i="1"/>
  <c r="F17" i="1"/>
  <c r="H28" i="1" l="1"/>
  <c r="H23" i="1"/>
  <c r="H34" i="1"/>
  <c r="H41" i="1"/>
  <c r="H12" i="1"/>
  <c r="H6" i="1"/>
  <c r="H17" i="1"/>
  <c r="D8" i="6" l="1"/>
  <c r="D23" i="6" s="1"/>
  <c r="D29" i="6"/>
  <c r="D13" i="6"/>
  <c r="D28" i="6" s="1"/>
  <c r="D30" i="6"/>
  <c r="D9" i="6"/>
  <c r="D24" i="6" s="1"/>
  <c r="D12" i="6"/>
  <c r="D27" i="6" s="1"/>
  <c r="D11" i="6"/>
  <c r="D26" i="6" s="1"/>
  <c r="D7" i="6"/>
  <c r="D22" i="6" s="1"/>
  <c r="D10" i="6"/>
  <c r="D25" i="6" s="1"/>
  <c r="N28" i="1"/>
  <c r="F11" i="6" s="1"/>
  <c r="N12" i="1"/>
  <c r="F8" i="6" s="1"/>
  <c r="N6" i="1"/>
  <c r="F7" i="6" s="1"/>
  <c r="N41" i="1"/>
  <c r="F13" i="6" s="1"/>
  <c r="N17" i="1"/>
  <c r="F9" i="6" s="1"/>
  <c r="N34" i="1"/>
  <c r="F12" i="6" s="1"/>
  <c r="N23" i="1"/>
  <c r="F10" i="6" s="1"/>
  <c r="I10" i="6" l="1"/>
</calcChain>
</file>

<file path=xl/sharedStrings.xml><?xml version="1.0" encoding="utf-8"?>
<sst xmlns="http://schemas.openxmlformats.org/spreadsheetml/2006/main" count="83" uniqueCount="72">
  <si>
    <t>Factor</t>
  </si>
  <si>
    <t>Criterion</t>
  </si>
  <si>
    <t>% Score</t>
  </si>
  <si>
    <t>Question</t>
  </si>
  <si>
    <t>Score</t>
  </si>
  <si>
    <t>Total</t>
  </si>
  <si>
    <t>Scoring Summary</t>
  </si>
  <si>
    <t>Value</t>
  </si>
  <si>
    <t>Weighted score</t>
  </si>
  <si>
    <t>% Target</t>
  </si>
  <si>
    <t>Weighted Target</t>
  </si>
  <si>
    <t>Scoring Summary Graphs</t>
  </si>
  <si>
    <t>Weighted Score</t>
  </si>
  <si>
    <t>Target Scoring</t>
  </si>
  <si>
    <t>SC21 Business Excellence Score</t>
  </si>
  <si>
    <r>
      <t xml:space="preserve">Potential Score
</t>
    </r>
    <r>
      <rPr>
        <b/>
        <sz val="11"/>
        <rFont val="Cambria (Headings)"/>
      </rPr>
      <t>(if targets achieved)</t>
    </r>
  </si>
  <si>
    <r>
      <t>Input Individual Stakeholder Scores Here</t>
    </r>
    <r>
      <rPr>
        <sz val="8"/>
        <color theme="1"/>
        <rFont val="Calibri"/>
        <family val="2"/>
        <scheme val="minor"/>
      </rPr>
      <t xml:space="preserve"> (copy and paste values (E-A) from Questionnaire)</t>
    </r>
  </si>
  <si>
    <t>Count Letters</t>
  </si>
  <si>
    <t>Convert</t>
  </si>
  <si>
    <t>Question No.</t>
  </si>
  <si>
    <t>Stakeholder 1</t>
  </si>
  <si>
    <t>Stakeholder 2</t>
  </si>
  <si>
    <t>Stakeholder 3</t>
  </si>
  <si>
    <t>Stakeholder 4</t>
  </si>
  <si>
    <t>Stakeholder 5</t>
  </si>
  <si>
    <t>Stakeholder 6</t>
  </si>
  <si>
    <t>Stakeholder 7</t>
  </si>
  <si>
    <t>Stakeholder 8</t>
  </si>
  <si>
    <t>Stakeholder 9</t>
  </si>
  <si>
    <t>Stakeholder 10</t>
  </si>
  <si>
    <t>Stakeholder 11</t>
  </si>
  <si>
    <t>Stakeholder 12</t>
  </si>
  <si>
    <t>Stakeholder 13</t>
  </si>
  <si>
    <t>Stakeholder 14</t>
  </si>
  <si>
    <t>Stakeholder 15</t>
  </si>
  <si>
    <t>Stakeholder 16</t>
  </si>
  <si>
    <t>Stakeholder 17</t>
  </si>
  <si>
    <t>Stakeholder 18</t>
  </si>
  <si>
    <t>Stakeholder 19</t>
  </si>
  <si>
    <t>Stakeholder 20</t>
  </si>
  <si>
    <t>Count E</t>
  </si>
  <si>
    <t>Count D</t>
  </si>
  <si>
    <t>Count C</t>
  </si>
  <si>
    <t>Count B</t>
  </si>
  <si>
    <t>Count A</t>
  </si>
  <si>
    <t>Count Entries</t>
  </si>
  <si>
    <t>Convert E</t>
  </si>
  <si>
    <t>Convert D</t>
  </si>
  <si>
    <t>Convert C</t>
  </si>
  <si>
    <t>Convert B</t>
  </si>
  <si>
    <t>Convert A</t>
  </si>
  <si>
    <t>Average</t>
  </si>
  <si>
    <r>
      <t xml:space="preserve">Average Score </t>
    </r>
    <r>
      <rPr>
        <sz val="8"/>
        <color theme="1"/>
        <rFont val="Calibri"/>
        <family val="2"/>
        <scheme val="minor"/>
      </rPr>
      <t>(rounded to the nearest letter)</t>
    </r>
  </si>
  <si>
    <t>Business Excellence Compilation Workbook - Instructions</t>
  </si>
  <si>
    <t>Instructions</t>
  </si>
  <si>
    <t>Target Scores</t>
  </si>
  <si>
    <t>To Copy and Paste</t>
  </si>
  <si>
    <t>Business Excellence Compilation Workbook - Input</t>
  </si>
  <si>
    <t>Target scores (if required) can be added on the scoring calculations tab, these are added as an overall score for each criterion. Generally these will not be required for self assessment purposes but can be used if required in the assessment workshop.</t>
  </si>
  <si>
    <r>
      <t>This workbook can be used to analyse the various stakeholder responses to the EFQM Assessbase Questionnaire. Inputs can either be added manually or transferred using the "Copy" and "Paste Values" function from the file "</t>
    </r>
    <r>
      <rPr>
        <b/>
        <sz val="11"/>
        <color theme="1"/>
        <rFont val="Calibri"/>
        <family val="2"/>
        <scheme val="minor"/>
      </rPr>
      <t>Bus Ex 2020 Self Assessment Workbook</t>
    </r>
    <r>
      <rPr>
        <sz val="11"/>
        <color theme="1"/>
        <rFont val="Calibri"/>
        <family val="2"/>
        <scheme val="minor"/>
      </rPr>
      <t>".</t>
    </r>
  </si>
  <si>
    <r>
      <t xml:space="preserve">It is a requirement of the SC21 Performance, Development and Quality Special Interest Group (SC21 PDQ SIG) that participating companies should be provided with, or obtain a copy of </t>
    </r>
    <r>
      <rPr>
        <b/>
        <sz val="11"/>
        <color theme="1"/>
        <rFont val="Calibri"/>
        <family val="2"/>
        <scheme val="minor"/>
      </rPr>
      <t>The EFQM Model brochure: ISBN: 978-90-5236-845-0.</t>
    </r>
  </si>
  <si>
    <t>Purpose, Vision &amp; Strategy</t>
  </si>
  <si>
    <t>Organisational Culture &amp; leadership</t>
  </si>
  <si>
    <t>Engaging Stakeholders</t>
  </si>
  <si>
    <t>Creating Sustainable Value</t>
  </si>
  <si>
    <t>Driving Performance &amp; Transformation</t>
  </si>
  <si>
    <t>Stakeholder Perceptions</t>
  </si>
  <si>
    <t>Strategic &amp; Operational Performance</t>
  </si>
  <si>
    <t>Business Excellence Self Assessment - Scoring Summary</t>
  </si>
  <si>
    <t>Business Excellence Compiled Scoring Calculations</t>
  </si>
  <si>
    <r>
      <t>1) Select the list of scores (1.1 - 7.6) in the column labelled "Score" from the "Scoring" tab in the "</t>
    </r>
    <r>
      <rPr>
        <b/>
        <sz val="11"/>
        <color theme="1"/>
        <rFont val="Calibri"/>
        <family val="2"/>
        <scheme val="minor"/>
      </rPr>
      <t>Bus Ex 2020 Self Assessment Workbook</t>
    </r>
    <r>
      <rPr>
        <sz val="11"/>
        <color theme="1"/>
        <rFont val="Calibri"/>
        <family val="2"/>
        <scheme val="minor"/>
      </rPr>
      <t>"  and "Copy".
2) In the "Scoring Workbook" tab of this workbook select the top cell of the desired stakeholder location (1-20), right click and choose the "Paste Values" option as shown below:-</t>
    </r>
  </si>
  <si>
    <t>Licencing 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</si>
</sst>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6">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8"/>
      <name val="Arial"/>
      <family val="2"/>
    </font>
    <font>
      <b/>
      <sz val="11"/>
      <color rgb="FFFFFFFF"/>
      <name val="Calibri"/>
      <family val="2"/>
      <scheme val="minor"/>
    </font>
    <font>
      <sz val="36"/>
      <color theme="1"/>
      <name val="Calibri"/>
      <family val="2"/>
      <scheme val="minor"/>
    </font>
    <font>
      <sz val="16"/>
      <color theme="1"/>
      <name val="Calibri"/>
      <family val="2"/>
      <scheme val="minor"/>
    </font>
    <font>
      <sz val="12"/>
      <name val="Arial"/>
      <family val="2"/>
    </font>
    <font>
      <sz val="10"/>
      <name val="Calibri"/>
      <family val="2"/>
    </font>
    <font>
      <sz val="11"/>
      <color theme="1"/>
      <name val="Calibri Light"/>
      <family val="2"/>
    </font>
    <font>
      <sz val="16"/>
      <name val="Arial"/>
      <family val="2"/>
    </font>
    <font>
      <sz val="10"/>
      <color indexed="9"/>
      <name val="Calibri"/>
      <family val="2"/>
    </font>
    <font>
      <b/>
      <sz val="14"/>
      <name val="Calibri"/>
      <family val="2"/>
      <scheme val="minor"/>
    </font>
    <font>
      <b/>
      <sz val="12"/>
      <name val="Calibri"/>
      <family val="2"/>
    </font>
    <font>
      <sz val="12"/>
      <name val="Calibri"/>
      <family val="2"/>
    </font>
    <font>
      <sz val="11"/>
      <color indexed="8"/>
      <name val="Calibri"/>
      <family val="2"/>
    </font>
    <font>
      <sz val="11"/>
      <color indexed="9"/>
      <name val="Calibri"/>
      <family val="2"/>
    </font>
    <font>
      <b/>
      <sz val="11"/>
      <color indexed="8"/>
      <name val="Calibri"/>
      <family val="2"/>
    </font>
    <font>
      <u/>
      <sz val="11"/>
      <color theme="10"/>
      <name val="Arial"/>
      <family val="2"/>
    </font>
    <font>
      <sz val="11"/>
      <color theme="1"/>
      <name val="Arial"/>
      <family val="2"/>
    </font>
    <font>
      <sz val="12"/>
      <color theme="1"/>
      <name val="Calibri"/>
      <family val="2"/>
      <scheme val="minor"/>
    </font>
    <font>
      <sz val="8"/>
      <color indexed="62"/>
      <name val="Arial"/>
      <family val="2"/>
    </font>
    <font>
      <b/>
      <sz val="8"/>
      <color indexed="8"/>
      <name val="Arial"/>
      <family val="2"/>
    </font>
    <font>
      <b/>
      <sz val="8"/>
      <name val="Arial"/>
      <family val="2"/>
    </font>
    <font>
      <sz val="8"/>
      <color indexed="8"/>
      <name val="Arial"/>
      <family val="2"/>
    </font>
    <font>
      <sz val="12"/>
      <color indexed="8"/>
      <name val="Arial"/>
      <family val="2"/>
    </font>
    <font>
      <sz val="19"/>
      <name val="Arial"/>
      <family val="2"/>
    </font>
    <font>
      <sz val="8"/>
      <color indexed="14"/>
      <name val="Arial"/>
      <family val="2"/>
    </font>
    <font>
      <b/>
      <sz val="18"/>
      <color indexed="62"/>
      <name val="Cambria"/>
      <family val="2"/>
    </font>
    <font>
      <sz val="22"/>
      <color theme="4" tint="-0.249977111117893"/>
      <name val="Cambria (Headings)"/>
    </font>
    <font>
      <i/>
      <sz val="11"/>
      <name val="Calibri"/>
      <family val="2"/>
      <scheme val="minor"/>
    </font>
    <font>
      <b/>
      <sz val="11"/>
      <color theme="4" tint="-0.249977111117893"/>
      <name val="Cambria (Headings)"/>
    </font>
    <font>
      <sz val="10"/>
      <color theme="4" tint="-0.249977111117893"/>
      <name val="Cambria (Headings)"/>
    </font>
    <font>
      <sz val="11"/>
      <name val="Calibri"/>
      <family val="2"/>
    </font>
    <font>
      <sz val="11"/>
      <color theme="4" tint="-0.249977111117893"/>
      <name val="Cambria (Headings)"/>
    </font>
    <font>
      <sz val="11"/>
      <color theme="0"/>
      <name val="Cambria (Headings)"/>
    </font>
    <font>
      <b/>
      <sz val="16"/>
      <color rgb="FFFFFFFF"/>
      <name val="Calibri"/>
      <family val="2"/>
      <scheme val="minor"/>
    </font>
    <font>
      <b/>
      <sz val="14"/>
      <color theme="4" tint="-0.249977111117893"/>
      <name val="Cambria (Headings)"/>
    </font>
    <font>
      <b/>
      <sz val="11"/>
      <name val="Cambria (Headings)"/>
    </font>
    <font>
      <sz val="11"/>
      <color rgb="FFFF0000"/>
      <name val="Calibri"/>
      <family val="2"/>
      <scheme val="minor"/>
    </font>
    <font>
      <sz val="8"/>
      <color theme="1"/>
      <name val="Calibri"/>
      <family val="2"/>
      <scheme val="minor"/>
    </font>
    <font>
      <sz val="12"/>
      <color theme="4" tint="-0.249977111117893"/>
      <name val="Cambria (Headings)"/>
    </font>
    <font>
      <sz val="16"/>
      <color theme="4" tint="-0.249977111117893"/>
      <name val="Cambria (Headings)"/>
    </font>
    <font>
      <sz val="16"/>
      <name val="Calibri"/>
      <family val="2"/>
    </font>
    <font>
      <i/>
      <sz val="11"/>
      <color theme="4" tint="-0.249977111117893"/>
      <name val="Cambria (Headings)"/>
    </font>
  </fonts>
  <fills count="5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60"/>
      </patternFill>
    </fill>
    <fill>
      <patternFill patternType="solid">
        <fgColor indexed="26"/>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theme="4" tint="0.39994506668294322"/>
      </bottom>
      <diagonal/>
    </border>
    <border>
      <left/>
      <right/>
      <top style="thin">
        <color theme="4" tint="0.39994506668294322"/>
      </top>
      <bottom/>
      <diagonal/>
    </border>
    <border>
      <left style="thin">
        <color indexed="22"/>
      </left>
      <right style="thin">
        <color indexed="22"/>
      </right>
      <top style="thin">
        <color indexed="22"/>
      </top>
      <bottom style="thin">
        <color indexed="22"/>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style="thin">
        <color theme="4" tint="0.39994506668294322"/>
      </bottom>
      <diagonal/>
    </border>
    <border>
      <left/>
      <right style="medium">
        <color theme="3"/>
      </right>
      <top/>
      <bottom style="thin">
        <color theme="4" tint="0.39994506668294322"/>
      </bottom>
      <diagonal/>
    </border>
    <border>
      <left style="medium">
        <color theme="3"/>
      </left>
      <right/>
      <top style="thin">
        <color theme="4" tint="0.39994506668294322"/>
      </top>
      <bottom/>
      <diagonal/>
    </border>
    <border>
      <left/>
      <right style="medium">
        <color theme="3"/>
      </right>
      <top style="thin">
        <color theme="4" tint="0.39994506668294322"/>
      </top>
      <bottom/>
      <diagonal/>
    </border>
  </borders>
  <cellStyleXfs count="79">
    <xf numFmtId="0" fontId="0" fillId="0" borderId="0"/>
    <xf numFmtId="0" fontId="3" fillId="0" borderId="0"/>
    <xf numFmtId="0" fontId="3" fillId="0" borderId="0"/>
    <xf numFmtId="0" fontId="3" fillId="0" borderId="0"/>
    <xf numFmtId="0" fontId="16" fillId="6"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6" fillId="9" borderId="0" applyNumberFormat="0" applyBorder="0" applyAlignment="0" applyProtection="0"/>
    <xf numFmtId="0" fontId="16" fillId="15" borderId="0" applyNumberFormat="0" applyBorder="0" applyAlignment="0" applyProtection="0"/>
    <xf numFmtId="0" fontId="17" fillId="10"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7" fillId="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7"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9" fillId="0" borderId="0" applyNumberFormat="0" applyFill="0" applyBorder="0" applyAlignment="0" applyProtection="0"/>
    <xf numFmtId="0" fontId="3" fillId="0" borderId="0"/>
    <xf numFmtId="0" fontId="3" fillId="0" borderId="0"/>
    <xf numFmtId="0" fontId="3" fillId="0" borderId="0"/>
    <xf numFmtId="0" fontId="4" fillId="24" borderId="0"/>
    <xf numFmtId="0" fontId="20" fillId="0" borderId="0"/>
    <xf numFmtId="0" fontId="21" fillId="0" borderId="0"/>
    <xf numFmtId="0" fontId="3" fillId="25" borderId="7" applyNumberFormat="0" applyFont="0" applyAlignment="0" applyProtection="0"/>
    <xf numFmtId="9" fontId="20" fillId="0" borderId="0" applyFont="0" applyFill="0" applyBorder="0" applyAlignment="0" applyProtection="0"/>
    <xf numFmtId="4" fontId="4" fillId="26" borderId="8" applyNumberFormat="0" applyProtection="0">
      <alignment vertical="center"/>
    </xf>
    <xf numFmtId="4" fontId="22" fillId="27" borderId="8" applyNumberFormat="0" applyProtection="0">
      <alignment vertical="center"/>
    </xf>
    <xf numFmtId="4" fontId="4" fillId="27" borderId="8" applyNumberFormat="0" applyProtection="0">
      <alignment horizontal="left" vertical="center" indent="1"/>
    </xf>
    <xf numFmtId="0" fontId="23" fillId="26" borderId="9" applyNumberFormat="0" applyProtection="0">
      <alignment horizontal="left" vertical="top" indent="1"/>
    </xf>
    <xf numFmtId="4" fontId="4" fillId="28" borderId="8" applyNumberFormat="0" applyProtection="0">
      <alignment horizontal="left" vertical="center" indent="1"/>
    </xf>
    <xf numFmtId="4" fontId="4" fillId="29" borderId="8" applyNumberFormat="0" applyProtection="0">
      <alignment horizontal="right" vertical="center"/>
    </xf>
    <xf numFmtId="4" fontId="4" fillId="30" borderId="8" applyNumberFormat="0" applyProtection="0">
      <alignment horizontal="right" vertical="center"/>
    </xf>
    <xf numFmtId="4" fontId="4" fillId="31" borderId="10" applyNumberFormat="0" applyProtection="0">
      <alignment horizontal="right" vertical="center"/>
    </xf>
    <xf numFmtId="4" fontId="4" fillId="32" borderId="8" applyNumberFormat="0" applyProtection="0">
      <alignment horizontal="right" vertical="center"/>
    </xf>
    <xf numFmtId="4" fontId="4" fillId="33" borderId="8" applyNumberFormat="0" applyProtection="0">
      <alignment horizontal="right" vertical="center"/>
    </xf>
    <xf numFmtId="4" fontId="4" fillId="34" borderId="8" applyNumberFormat="0" applyProtection="0">
      <alignment horizontal="right" vertical="center"/>
    </xf>
    <xf numFmtId="4" fontId="4" fillId="35" borderId="8" applyNumberFormat="0" applyProtection="0">
      <alignment horizontal="right" vertical="center"/>
    </xf>
    <xf numFmtId="4" fontId="4" fillId="36" borderId="8" applyNumberFormat="0" applyProtection="0">
      <alignment horizontal="right" vertical="center"/>
    </xf>
    <xf numFmtId="4" fontId="4" fillId="37" borderId="8" applyNumberFormat="0" applyProtection="0">
      <alignment horizontal="right" vertical="center"/>
    </xf>
    <xf numFmtId="4" fontId="4" fillId="38" borderId="10" applyNumberFormat="0" applyProtection="0">
      <alignment horizontal="left" vertical="center" indent="1"/>
    </xf>
    <xf numFmtId="4" fontId="3" fillId="39" borderId="10" applyNumberFormat="0" applyProtection="0">
      <alignment horizontal="left" vertical="center" indent="1"/>
    </xf>
    <xf numFmtId="4" fontId="3" fillId="39" borderId="10" applyNumberFormat="0" applyProtection="0">
      <alignment horizontal="left" vertical="center" indent="1"/>
    </xf>
    <xf numFmtId="4" fontId="4" fillId="40" borderId="8" applyNumberFormat="0" applyProtection="0">
      <alignment horizontal="right" vertical="center"/>
    </xf>
    <xf numFmtId="4" fontId="4" fillId="41" borderId="10" applyNumberFormat="0" applyProtection="0">
      <alignment horizontal="left" vertical="center" indent="1"/>
    </xf>
    <xf numFmtId="4" fontId="4" fillId="40" borderId="10" applyNumberFormat="0" applyProtection="0">
      <alignment horizontal="left" vertical="center" indent="1"/>
    </xf>
    <xf numFmtId="0" fontId="4" fillId="42" borderId="8" applyNumberFormat="0" applyProtection="0">
      <alignment horizontal="left" vertical="center" indent="1"/>
    </xf>
    <xf numFmtId="0" fontId="4" fillId="39" borderId="9" applyNumberFormat="0" applyProtection="0">
      <alignment horizontal="left" vertical="top" indent="1"/>
    </xf>
    <xf numFmtId="0" fontId="4" fillId="43" borderId="8" applyNumberFormat="0" applyProtection="0">
      <alignment horizontal="left" vertical="center" indent="1"/>
    </xf>
    <xf numFmtId="0" fontId="4" fillId="40" borderId="9" applyNumberFormat="0" applyProtection="0">
      <alignment horizontal="left" vertical="top" indent="1"/>
    </xf>
    <xf numFmtId="0" fontId="4" fillId="44" borderId="8" applyNumberFormat="0" applyProtection="0">
      <alignment horizontal="left" vertical="center" indent="1"/>
    </xf>
    <xf numFmtId="0" fontId="4" fillId="44" borderId="9" applyNumberFormat="0" applyProtection="0">
      <alignment horizontal="left" vertical="top" indent="1"/>
    </xf>
    <xf numFmtId="0" fontId="4" fillId="41" borderId="8" applyNumberFormat="0" applyProtection="0">
      <alignment horizontal="left" vertical="center" indent="1"/>
    </xf>
    <xf numFmtId="0" fontId="4" fillId="41" borderId="9" applyNumberFormat="0" applyProtection="0">
      <alignment horizontal="left" vertical="top" indent="1"/>
    </xf>
    <xf numFmtId="0" fontId="4" fillId="45" borderId="11" applyNumberFormat="0">
      <protection locked="0"/>
    </xf>
    <xf numFmtId="0" fontId="24" fillId="39" borderId="12" applyBorder="0"/>
    <xf numFmtId="4" fontId="25" fillId="25" borderId="9" applyNumberFormat="0" applyProtection="0">
      <alignment vertical="center"/>
    </xf>
    <xf numFmtId="4" fontId="22" fillId="46" borderId="1" applyNumberFormat="0" applyProtection="0">
      <alignment vertical="center"/>
    </xf>
    <xf numFmtId="4" fontId="25" fillId="42" borderId="9" applyNumberFormat="0" applyProtection="0">
      <alignment horizontal="left" vertical="center" indent="1"/>
    </xf>
    <xf numFmtId="0" fontId="25" fillId="25" borderId="9" applyNumberFormat="0" applyProtection="0">
      <alignment horizontal="left" vertical="top" indent="1"/>
    </xf>
    <xf numFmtId="4" fontId="4" fillId="0" borderId="8" applyNumberFormat="0" applyProtection="0">
      <alignment horizontal="right" vertical="center"/>
    </xf>
    <xf numFmtId="4" fontId="26" fillId="45" borderId="1" applyNumberFormat="0" applyProtection="0">
      <alignment horizontal="right" vertical="center"/>
    </xf>
    <xf numFmtId="4" fontId="26" fillId="45" borderId="1" applyNumberFormat="0" applyProtection="0">
      <alignment horizontal="right" vertical="center"/>
    </xf>
    <xf numFmtId="4" fontId="22" fillId="47" borderId="8" applyNumberFormat="0" applyProtection="0">
      <alignment horizontal="right" vertical="center"/>
    </xf>
    <xf numFmtId="4" fontId="4" fillId="28" borderId="8" applyNumberFormat="0" applyProtection="0">
      <alignment horizontal="left" vertical="center" indent="1"/>
    </xf>
    <xf numFmtId="0" fontId="25" fillId="40" borderId="9" applyNumberFormat="0" applyProtection="0">
      <alignment horizontal="left" vertical="top" indent="1"/>
    </xf>
    <xf numFmtId="4" fontId="27" fillId="48" borderId="10" applyNumberFormat="0" applyProtection="0">
      <alignment horizontal="left" vertical="center" indent="1"/>
    </xf>
    <xf numFmtId="0" fontId="4" fillId="49" borderId="1"/>
    <xf numFmtId="4" fontId="28" fillId="45" borderId="8" applyNumberFormat="0" applyProtection="0">
      <alignment horizontal="right" vertical="center"/>
    </xf>
    <xf numFmtId="0" fontId="29" fillId="0" borderId="0" applyNumberFormat="0" applyFill="0" applyBorder="0" applyAlignment="0" applyProtection="0"/>
    <xf numFmtId="0" fontId="3" fillId="0" borderId="0"/>
  </cellStyleXfs>
  <cellXfs count="107">
    <xf numFmtId="0" fontId="0" fillId="0" borderId="0" xfId="0"/>
    <xf numFmtId="0" fontId="0" fillId="0" borderId="0" xfId="0"/>
    <xf numFmtId="0" fontId="0" fillId="0" borderId="0" xfId="0" applyBorder="1"/>
    <xf numFmtId="0" fontId="9" fillId="0" borderId="0" xfId="1" applyFont="1"/>
    <xf numFmtId="0" fontId="12" fillId="0" borderId="0" xfId="1" applyFont="1" applyFill="1" applyBorder="1" applyAlignment="1">
      <alignment horizontal="left"/>
    </xf>
    <xf numFmtId="0" fontId="13" fillId="3" borderId="1" xfId="2" applyFont="1" applyFill="1" applyBorder="1" applyAlignment="1">
      <alignment horizontal="left" vertical="center" wrapText="1"/>
    </xf>
    <xf numFmtId="0" fontId="14" fillId="4" borderId="1" xfId="1" applyFont="1" applyFill="1" applyBorder="1" applyAlignment="1">
      <alignment horizontal="center" vertical="center" wrapText="1"/>
    </xf>
    <xf numFmtId="0" fontId="14" fillId="5" borderId="1" xfId="1" applyFont="1" applyFill="1" applyBorder="1" applyAlignment="1">
      <alignment horizontal="center" vertical="center"/>
    </xf>
    <xf numFmtId="0" fontId="15" fillId="0" borderId="1" xfId="1" applyFont="1" applyBorder="1" applyAlignment="1">
      <alignment horizontal="left" vertical="center" wrapText="1"/>
    </xf>
    <xf numFmtId="164" fontId="0" fillId="0" borderId="0" xfId="0" applyNumberFormat="1" applyBorder="1"/>
    <xf numFmtId="0" fontId="5" fillId="0" borderId="0" xfId="0" applyFont="1" applyFill="1" applyBorder="1" applyAlignment="1">
      <alignment horizontal="center" vertical="center" wrapText="1"/>
    </xf>
    <xf numFmtId="1" fontId="6" fillId="0" borderId="0" xfId="0" applyNumberFormat="1" applyFont="1" applyFill="1" applyBorder="1" applyAlignment="1">
      <alignment horizontal="center" vertical="center"/>
    </xf>
    <xf numFmtId="0" fontId="9" fillId="0" borderId="0" xfId="0" applyFont="1" applyProtection="1"/>
    <xf numFmtId="0" fontId="3" fillId="3" borderId="0" xfId="2" applyFill="1" applyProtection="1"/>
    <xf numFmtId="0" fontId="30" fillId="3" borderId="5" xfId="26" applyFont="1" applyFill="1" applyBorder="1" applyProtection="1"/>
    <xf numFmtId="0" fontId="3" fillId="3" borderId="5" xfId="26" applyFill="1" applyBorder="1" applyProtection="1"/>
    <xf numFmtId="0" fontId="10" fillId="3" borderId="5" xfId="26" applyFont="1" applyFill="1" applyBorder="1" applyProtection="1"/>
    <xf numFmtId="0" fontId="31" fillId="3" borderId="0" xfId="26" applyFont="1" applyFill="1" applyBorder="1" applyProtection="1"/>
    <xf numFmtId="0" fontId="3" fillId="3" borderId="0" xfId="26" applyFill="1" applyBorder="1" applyProtection="1"/>
    <xf numFmtId="0" fontId="10" fillId="3" borderId="0" xfId="26" applyFont="1" applyFill="1" applyBorder="1" applyProtection="1"/>
    <xf numFmtId="0" fontId="9" fillId="0" borderId="0" xfId="1" applyFont="1" applyProtection="1"/>
    <xf numFmtId="0" fontId="34" fillId="0" borderId="0" xfId="1" applyFont="1" applyProtection="1"/>
    <xf numFmtId="0" fontId="1" fillId="3" borderId="4" xfId="0" applyNumberFormat="1" applyFont="1" applyFill="1" applyBorder="1" applyAlignment="1" applyProtection="1">
      <alignment horizontal="center" vertical="center"/>
    </xf>
    <xf numFmtId="0" fontId="32" fillId="3" borderId="0" xfId="26" applyFont="1" applyFill="1" applyBorder="1" applyProtection="1"/>
    <xf numFmtId="0" fontId="32" fillId="3" borderId="0" xfId="26" applyFont="1" applyFill="1" applyBorder="1" applyAlignment="1" applyProtection="1">
      <alignment horizontal="center" vertical="center"/>
    </xf>
    <xf numFmtId="0" fontId="36" fillId="3" borderId="0" xfId="26" applyFont="1" applyFill="1" applyBorder="1" applyProtection="1"/>
    <xf numFmtId="0" fontId="35" fillId="3" borderId="0" xfId="26" applyFont="1" applyFill="1" applyBorder="1" applyProtection="1"/>
    <xf numFmtId="0" fontId="0" fillId="3" borderId="0" xfId="0" applyFill="1"/>
    <xf numFmtId="0" fontId="0" fillId="3" borderId="0" xfId="0" applyFill="1" applyBorder="1"/>
    <xf numFmtId="0" fontId="1" fillId="3" borderId="0" xfId="0" applyNumberFormat="1" applyFont="1" applyFill="1" applyBorder="1" applyAlignment="1" applyProtection="1">
      <alignment horizontal="center" vertical="center"/>
    </xf>
    <xf numFmtId="0" fontId="33" fillId="3" borderId="5" xfId="26" applyFont="1" applyFill="1" applyBorder="1" applyAlignment="1" applyProtection="1">
      <alignment horizontal="center" vertical="center" wrapText="1"/>
    </xf>
    <xf numFmtId="0" fontId="9" fillId="0" borderId="0" xfId="1" applyFont="1" applyAlignment="1" applyProtection="1">
      <alignment horizontal="center" vertical="center" wrapText="1"/>
    </xf>
    <xf numFmtId="0" fontId="33" fillId="3" borderId="5" xfId="26" applyFont="1" applyFill="1" applyBorder="1" applyAlignment="1" applyProtection="1">
      <alignment vertical="center" wrapText="1"/>
    </xf>
    <xf numFmtId="0" fontId="0" fillId="0" borderId="0" xfId="0" applyProtection="1"/>
    <xf numFmtId="0" fontId="0" fillId="2" borderId="1" xfId="0" applyFill="1" applyBorder="1" applyAlignment="1" applyProtection="1">
      <alignment horizontal="center"/>
    </xf>
    <xf numFmtId="0" fontId="7" fillId="0" borderId="0" xfId="0" applyFont="1" applyProtection="1"/>
    <xf numFmtId="0" fontId="7" fillId="0" borderId="0" xfId="0" applyFont="1" applyBorder="1" applyAlignment="1" applyProtection="1">
      <alignment horizontal="center" vertical="center"/>
    </xf>
    <xf numFmtId="1" fontId="7" fillId="3" borderId="0" xfId="0" applyNumberFormat="1" applyFont="1" applyFill="1" applyBorder="1" applyAlignment="1" applyProtection="1">
      <alignment vertical="center"/>
    </xf>
    <xf numFmtId="0" fontId="37" fillId="3" borderId="2" xfId="0" applyFont="1" applyFill="1" applyBorder="1" applyAlignment="1" applyProtection="1">
      <alignment horizontal="center" vertical="center" wrapText="1"/>
    </xf>
    <xf numFmtId="1" fontId="7" fillId="3" borderId="2" xfId="0" applyNumberFormat="1" applyFont="1" applyFill="1" applyBorder="1" applyAlignment="1" applyProtection="1">
      <alignment horizontal="center" vertical="center"/>
    </xf>
    <xf numFmtId="0" fontId="0" fillId="3" borderId="0" xfId="0" applyFill="1" applyBorder="1" applyProtection="1"/>
    <xf numFmtId="0" fontId="0" fillId="3" borderId="0" xfId="0" applyFill="1" applyBorder="1" applyAlignment="1" applyProtection="1">
      <alignment horizontal="center"/>
    </xf>
    <xf numFmtId="0" fontId="2"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0" xfId="0" applyFont="1" applyFill="1" applyBorder="1" applyProtection="1"/>
    <xf numFmtId="164" fontId="7" fillId="3" borderId="0" xfId="0" applyNumberFormat="1" applyFont="1" applyFill="1" applyBorder="1" applyAlignment="1" applyProtection="1">
      <alignment horizontal="center" vertical="center"/>
    </xf>
    <xf numFmtId="164" fontId="0" fillId="2" borderId="1" xfId="0" applyNumberFormat="1" applyFill="1" applyBorder="1" applyAlignment="1" applyProtection="1">
      <alignment horizontal="center" vertical="center"/>
    </xf>
    <xf numFmtId="0" fontId="13" fillId="3" borderId="0" xfId="2" applyFont="1" applyFill="1" applyBorder="1" applyAlignment="1">
      <alignment horizontal="left" vertical="center" wrapText="1"/>
    </xf>
    <xf numFmtId="0" fontId="15" fillId="0" borderId="0" xfId="1" applyFont="1" applyBorder="1" applyAlignment="1">
      <alignment horizontal="left" vertical="center" wrapText="1"/>
    </xf>
    <xf numFmtId="0" fontId="14" fillId="5" borderId="1" xfId="1" applyFont="1" applyFill="1" applyBorder="1" applyAlignment="1">
      <alignment horizontal="center" vertical="center" wrapText="1"/>
    </xf>
    <xf numFmtId="0" fontId="15" fillId="3" borderId="0" xfId="1" applyFont="1" applyFill="1" applyBorder="1" applyAlignment="1">
      <alignment horizontal="left" vertical="center" wrapText="1"/>
    </xf>
    <xf numFmtId="164" fontId="0" fillId="3" borderId="0" xfId="0" applyNumberFormat="1" applyFill="1" applyBorder="1" applyAlignment="1" applyProtection="1">
      <alignment horizontal="center" vertical="center"/>
    </xf>
    <xf numFmtId="164" fontId="0" fillId="52" borderId="1" xfId="0" applyNumberFormat="1" applyFill="1" applyBorder="1" applyAlignment="1" applyProtection="1">
      <alignment horizontal="center" vertical="center"/>
    </xf>
    <xf numFmtId="0" fontId="0" fillId="0" borderId="0" xfId="0" applyAlignment="1">
      <alignment horizontal="center"/>
    </xf>
    <xf numFmtId="1" fontId="0" fillId="0" borderId="0" xfId="0" applyNumberFormat="1" applyAlignment="1">
      <alignment horizontal="center"/>
    </xf>
    <xf numFmtId="0" fontId="0" fillId="2" borderId="1" xfId="0" applyFill="1" applyBorder="1" applyAlignment="1">
      <alignment horizontal="center" vertical="center" wrapText="1"/>
    </xf>
    <xf numFmtId="0" fontId="0" fillId="2" borderId="1" xfId="0" applyFill="1" applyBorder="1"/>
    <xf numFmtId="0" fontId="0" fillId="2" borderId="1" xfId="0" applyFill="1" applyBorder="1" applyAlignment="1">
      <alignment horizontal="center" textRotation="90"/>
    </xf>
    <xf numFmtId="1" fontId="0" fillId="2" borderId="1" xfId="0" applyNumberFormat="1" applyFill="1" applyBorder="1" applyAlignment="1">
      <alignment horizontal="center" textRotation="90"/>
    </xf>
    <xf numFmtId="0" fontId="0" fillId="0" borderId="1" xfId="0" applyBorder="1" applyAlignment="1">
      <alignment horizontal="center" vertical="center"/>
    </xf>
    <xf numFmtId="0" fontId="0" fillId="0" borderId="1" xfId="0" applyBorder="1" applyAlignment="1">
      <alignment vertical="center"/>
    </xf>
    <xf numFmtId="1" fontId="0" fillId="0" borderId="1" xfId="0" applyNumberFormat="1" applyBorder="1" applyAlignment="1">
      <alignment horizontal="center" vertical="center"/>
    </xf>
    <xf numFmtId="0" fontId="40" fillId="51" borderId="1" xfId="0" applyFont="1" applyFill="1" applyBorder="1" applyAlignment="1" applyProtection="1">
      <alignment horizontal="center" vertical="center"/>
      <protection locked="0"/>
    </xf>
    <xf numFmtId="0" fontId="2" fillId="50" borderId="1" xfId="0" applyFont="1" applyFill="1" applyBorder="1" applyAlignment="1">
      <alignment horizontal="center" vertical="center"/>
    </xf>
    <xf numFmtId="0" fontId="2" fillId="2" borderId="1" xfId="0" applyNumberFormat="1" applyFont="1" applyFill="1" applyBorder="1" applyAlignment="1" applyProtection="1">
      <alignment horizontal="center" vertical="center"/>
    </xf>
    <xf numFmtId="0" fontId="43" fillId="3" borderId="5" xfId="26" applyFont="1" applyFill="1" applyBorder="1" applyProtection="1"/>
    <xf numFmtId="0" fontId="44" fillId="0" borderId="0" xfId="1" applyFont="1" applyProtection="1"/>
    <xf numFmtId="0" fontId="11" fillId="3" borderId="0" xfId="2" applyFont="1" applyFill="1" applyProtection="1"/>
    <xf numFmtId="0" fontId="45" fillId="3" borderId="5" xfId="26" applyFont="1" applyFill="1" applyBorder="1" applyAlignment="1" applyProtection="1">
      <alignment horizontal="left" vertical="center"/>
    </xf>
    <xf numFmtId="0" fontId="42" fillId="3" borderId="5" xfId="26" applyFont="1" applyFill="1" applyBorder="1" applyAlignment="1" applyProtection="1">
      <alignment horizontal="left" vertical="center"/>
    </xf>
    <xf numFmtId="0" fontId="8" fillId="3" borderId="0" xfId="2" applyFont="1" applyFill="1" applyAlignment="1" applyProtection="1">
      <alignment horizontal="left" vertical="center"/>
    </xf>
    <xf numFmtId="0" fontId="45" fillId="3" borderId="0" xfId="26" applyFont="1" applyFill="1" applyBorder="1" applyAlignment="1" applyProtection="1">
      <alignment horizontal="left" vertical="center"/>
    </xf>
    <xf numFmtId="0" fontId="42" fillId="3" borderId="0" xfId="26" applyFont="1" applyFill="1" applyBorder="1" applyAlignment="1" applyProtection="1">
      <alignment horizontal="left" vertical="center"/>
    </xf>
    <xf numFmtId="0" fontId="0" fillId="0" borderId="0" xfId="0" applyFill="1" applyBorder="1" applyAlignment="1">
      <alignment horizontal="center" vertical="center"/>
    </xf>
    <xf numFmtId="0" fontId="40" fillId="0" borderId="0" xfId="0" applyFont="1" applyFill="1" applyBorder="1" applyAlignment="1" applyProtection="1">
      <alignment horizontal="center" vertical="center"/>
      <protection locked="0"/>
    </xf>
    <xf numFmtId="0" fontId="0" fillId="0" borderId="0" xfId="0" applyFill="1" applyBorder="1" applyAlignment="1">
      <alignment vertical="center"/>
    </xf>
    <xf numFmtId="1" fontId="0" fillId="0" borderId="0" xfId="0" applyNumberFormat="1" applyFill="1" applyBorder="1" applyAlignment="1">
      <alignment horizontal="center" vertical="center"/>
    </xf>
    <xf numFmtId="0" fontId="2" fillId="0" borderId="0" xfId="0" applyFont="1" applyFill="1" applyBorder="1" applyAlignment="1">
      <alignment horizontal="center" vertical="center"/>
    </xf>
    <xf numFmtId="0" fontId="0" fillId="54" borderId="1" xfId="0" applyFill="1" applyBorder="1" applyAlignment="1" applyProtection="1">
      <alignment textRotation="90"/>
      <protection locked="0"/>
    </xf>
    <xf numFmtId="0" fontId="0" fillId="0" borderId="0" xfId="0" applyAlignment="1">
      <alignment horizontal="left" vertical="top" wrapText="1"/>
    </xf>
    <xf numFmtId="0" fontId="0" fillId="0" borderId="0" xfId="0" applyAlignment="1">
      <alignment horizontal="left" vertical="top"/>
    </xf>
    <xf numFmtId="0" fontId="0" fillId="53" borderId="1" xfId="0" applyFill="1" applyBorder="1" applyAlignment="1">
      <alignment horizontal="center"/>
    </xf>
    <xf numFmtId="0" fontId="0" fillId="0" borderId="0" xfId="0" applyAlignment="1">
      <alignment horizontal="center"/>
    </xf>
    <xf numFmtId="164" fontId="7" fillId="2" borderId="1" xfId="0" applyNumberFormat="1" applyFont="1" applyFill="1" applyBorder="1" applyAlignment="1" applyProtection="1">
      <alignment horizontal="center" vertical="center"/>
    </xf>
    <xf numFmtId="164" fontId="7" fillId="52" borderId="1" xfId="0" applyNumberFormat="1" applyFont="1" applyFill="1" applyBorder="1" applyAlignment="1" applyProtection="1">
      <alignment horizontal="center" vertical="center"/>
    </xf>
    <xf numFmtId="0" fontId="7" fillId="51" borderId="1"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1" fontId="6" fillId="52" borderId="21" xfId="26" applyNumberFormat="1" applyFont="1" applyFill="1" applyBorder="1" applyAlignment="1" applyProtection="1">
      <alignment horizontal="center" vertical="center"/>
    </xf>
    <xf numFmtId="1" fontId="6" fillId="52" borderId="6" xfId="26" applyNumberFormat="1" applyFont="1" applyFill="1" applyBorder="1" applyAlignment="1" applyProtection="1">
      <alignment horizontal="center" vertical="center"/>
    </xf>
    <xf numFmtId="1" fontId="6" fillId="52" borderId="22" xfId="26" applyNumberFormat="1" applyFont="1" applyFill="1" applyBorder="1" applyAlignment="1" applyProtection="1">
      <alignment horizontal="center" vertical="center"/>
    </xf>
    <xf numFmtId="1" fontId="6" fillId="52" borderId="13" xfId="26" applyNumberFormat="1" applyFont="1" applyFill="1" applyBorder="1" applyAlignment="1" applyProtection="1">
      <alignment horizontal="center" vertical="center"/>
    </xf>
    <xf numFmtId="1" fontId="6" fillId="52" borderId="14" xfId="26" applyNumberFormat="1" applyFont="1" applyFill="1" applyBorder="1" applyAlignment="1" applyProtection="1">
      <alignment horizontal="center" vertical="center"/>
    </xf>
    <xf numFmtId="1" fontId="6" fillId="52" borderId="15" xfId="26" applyNumberFormat="1" applyFont="1" applyFill="1" applyBorder="1" applyAlignment="1" applyProtection="1">
      <alignment horizontal="center" vertical="center"/>
    </xf>
    <xf numFmtId="1" fontId="6" fillId="0" borderId="0" xfId="0" applyNumberFormat="1" applyFont="1" applyFill="1" applyBorder="1" applyAlignment="1">
      <alignment horizontal="center" vertical="center"/>
    </xf>
    <xf numFmtId="0" fontId="38" fillId="3" borderId="16" xfId="26" applyFont="1" applyFill="1" applyBorder="1" applyAlignment="1" applyProtection="1">
      <alignment horizontal="center" vertical="center" wrapText="1"/>
    </xf>
    <xf numFmtId="0" fontId="38" fillId="3" borderId="17" xfId="26" applyFont="1" applyFill="1" applyBorder="1" applyAlignment="1" applyProtection="1">
      <alignment horizontal="center" vertical="center" wrapText="1"/>
    </xf>
    <xf numFmtId="0" fontId="38" fillId="3" borderId="18" xfId="26" applyFont="1" applyFill="1" applyBorder="1" applyAlignment="1" applyProtection="1">
      <alignment horizontal="center" vertical="center" wrapText="1"/>
    </xf>
    <xf numFmtId="0" fontId="38" fillId="3" borderId="19" xfId="26" applyFont="1" applyFill="1" applyBorder="1" applyAlignment="1" applyProtection="1">
      <alignment horizontal="center" vertical="center" wrapText="1"/>
    </xf>
    <xf numFmtId="0" fontId="38" fillId="3" borderId="5" xfId="26" applyFont="1" applyFill="1" applyBorder="1" applyAlignment="1" applyProtection="1">
      <alignment horizontal="center" vertical="center" wrapText="1"/>
    </xf>
    <xf numFmtId="0" fontId="38" fillId="3" borderId="20" xfId="26" applyFont="1" applyFill="1" applyBorder="1" applyAlignment="1" applyProtection="1">
      <alignment horizontal="center" vertical="center" wrapText="1"/>
    </xf>
    <xf numFmtId="1" fontId="6" fillId="50" borderId="21" xfId="26" applyNumberFormat="1" applyFont="1" applyFill="1" applyBorder="1" applyAlignment="1" applyProtection="1">
      <alignment horizontal="center" vertical="center"/>
    </xf>
    <xf numFmtId="1" fontId="6" fillId="50" borderId="6" xfId="26" applyNumberFormat="1" applyFont="1" applyFill="1" applyBorder="1" applyAlignment="1" applyProtection="1">
      <alignment horizontal="center" vertical="center"/>
    </xf>
    <xf numFmtId="1" fontId="6" fillId="50" borderId="22" xfId="26" applyNumberFormat="1" applyFont="1" applyFill="1" applyBorder="1" applyAlignment="1" applyProtection="1">
      <alignment horizontal="center" vertical="center"/>
    </xf>
    <xf numFmtId="1" fontId="6" fillId="50" borderId="13" xfId="26" applyNumberFormat="1" applyFont="1" applyFill="1" applyBorder="1" applyAlignment="1" applyProtection="1">
      <alignment horizontal="center" vertical="center"/>
    </xf>
    <xf numFmtId="1" fontId="6" fillId="50" borderId="14" xfId="26" applyNumberFormat="1" applyFont="1" applyFill="1" applyBorder="1" applyAlignment="1" applyProtection="1">
      <alignment horizontal="center" vertical="center"/>
    </xf>
    <xf numFmtId="1" fontId="6" fillId="50" borderId="15" xfId="26" applyNumberFormat="1" applyFont="1" applyFill="1" applyBorder="1" applyAlignment="1" applyProtection="1">
      <alignment horizontal="center" vertical="center"/>
    </xf>
  </cellXfs>
  <cellStyles count="79">
    <cellStyle name=" 1" xfId="3"/>
    <cellStyle name="Accent1 - 20%" xfId="4"/>
    <cellStyle name="Accent1 - 40%" xfId="5"/>
    <cellStyle name="Accent1 - 60%" xfId="6"/>
    <cellStyle name="Accent2 - 20%" xfId="7"/>
    <cellStyle name="Accent2 - 40%" xfId="8"/>
    <cellStyle name="Accent2 - 60%" xfId="9"/>
    <cellStyle name="Accent3 - 20%" xfId="10"/>
    <cellStyle name="Accent3 - 40%" xfId="11"/>
    <cellStyle name="Accent3 - 60%" xfId="12"/>
    <cellStyle name="Accent4 - 20%" xfId="13"/>
    <cellStyle name="Accent4 - 40%" xfId="14"/>
    <cellStyle name="Accent4 - 60%" xfId="15"/>
    <cellStyle name="Accent5 - 20%" xfId="16"/>
    <cellStyle name="Accent5 - 40%" xfId="17"/>
    <cellStyle name="Accent5 - 60%" xfId="18"/>
    <cellStyle name="Accent6 - 20%" xfId="19"/>
    <cellStyle name="Accent6 - 40%" xfId="20"/>
    <cellStyle name="Accent6 - 60%" xfId="21"/>
    <cellStyle name="Emphasis 1" xfId="22"/>
    <cellStyle name="Emphasis 2" xfId="23"/>
    <cellStyle name="Emphasis 3" xfId="24"/>
    <cellStyle name="Hyperlink 2" xfId="25"/>
    <cellStyle name="Normal" xfId="0" builtinId="0"/>
    <cellStyle name="Normal 2" xfId="26"/>
    <cellStyle name="Normal 2 2" xfId="27"/>
    <cellStyle name="Normal 2 3" xfId="1"/>
    <cellStyle name="Normal 3" xfId="28"/>
    <cellStyle name="Normal 3 2" xfId="2"/>
    <cellStyle name="Normal 4" xfId="29"/>
    <cellStyle name="Normal 5" xfId="30"/>
    <cellStyle name="Normal 6" xfId="31"/>
    <cellStyle name="Note 2" xfId="32"/>
    <cellStyle name="Percent 2" xfId="33"/>
    <cellStyle name="SAPBEXaggData" xfId="34"/>
    <cellStyle name="SAPBEXaggDataEmph" xfId="35"/>
    <cellStyle name="SAPBEXaggItem" xfId="36"/>
    <cellStyle name="SAPBEXaggItemX" xfId="37"/>
    <cellStyle name="SAPBEXchaText" xfId="38"/>
    <cellStyle name="SAPBEXexcBad7" xfId="39"/>
    <cellStyle name="SAPBEXexcBad8" xfId="40"/>
    <cellStyle name="SAPBEXexcBad9" xfId="41"/>
    <cellStyle name="SAPBEXexcCritical4" xfId="42"/>
    <cellStyle name="SAPBEXexcCritical5" xfId="43"/>
    <cellStyle name="SAPBEXexcCritical6" xfId="44"/>
    <cellStyle name="SAPBEXexcGood1" xfId="45"/>
    <cellStyle name="SAPBEXexcGood2" xfId="46"/>
    <cellStyle name="SAPBEXexcGood3" xfId="47"/>
    <cellStyle name="SAPBEXfilterDrill" xfId="48"/>
    <cellStyle name="SAPBEXfilterItem" xfId="49"/>
    <cellStyle name="SAPBEXfilterText" xfId="50"/>
    <cellStyle name="SAPBEXformats" xfId="51"/>
    <cellStyle name="SAPBEXheaderItem" xfId="52"/>
    <cellStyle name="SAPBEXheaderText" xfId="53"/>
    <cellStyle name="SAPBEXHLevel0" xfId="54"/>
    <cellStyle name="SAPBEXHLevel0X" xfId="55"/>
    <cellStyle name="SAPBEXHLevel1" xfId="56"/>
    <cellStyle name="SAPBEXHLevel1X" xfId="57"/>
    <cellStyle name="SAPBEXHLevel2" xfId="58"/>
    <cellStyle name="SAPBEXHLevel2X" xfId="59"/>
    <cellStyle name="SAPBEXHLevel3" xfId="60"/>
    <cellStyle name="SAPBEXHLevel3X" xfId="61"/>
    <cellStyle name="SAPBEXinputData" xfId="62"/>
    <cellStyle name="SAPBEXItemHeader" xfId="63"/>
    <cellStyle name="SAPBEXresData" xfId="64"/>
    <cellStyle name="SAPBEXresDataEmph" xfId="65"/>
    <cellStyle name="SAPBEXresItem" xfId="66"/>
    <cellStyle name="SAPBEXresItemX" xfId="67"/>
    <cellStyle name="SAPBEXstdData" xfId="68"/>
    <cellStyle name="SAPBEXstdData 2" xfId="69"/>
    <cellStyle name="SAPBEXstdData 3" xfId="70"/>
    <cellStyle name="SAPBEXstdDataEmph" xfId="71"/>
    <cellStyle name="SAPBEXstdItem" xfId="72"/>
    <cellStyle name="SAPBEXstdItemX" xfId="73"/>
    <cellStyle name="SAPBEXtitle" xfId="74"/>
    <cellStyle name="SAPBEXunassignedItem" xfId="75"/>
    <cellStyle name="SAPBEXundefined" xfId="76"/>
    <cellStyle name="Sheet Title" xfId="77"/>
    <cellStyle name="Style 1" xfId="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400"/>
            </a:pPr>
            <a:r>
              <a:rPr lang="en-US" sz="1400"/>
              <a:t>% Achievement by Criterion</a:t>
            </a:r>
          </a:p>
        </c:rich>
      </c:tx>
      <c:layout>
        <c:manualLayout>
          <c:xMode val="edge"/>
          <c:yMode val="edge"/>
          <c:x val="0.29047857614805273"/>
          <c:y val="1.1032213337653689E-2"/>
        </c:manualLayout>
      </c:layout>
      <c:overlay val="0"/>
    </c:title>
    <c:autoTitleDeleted val="0"/>
    <c:plotArea>
      <c:layout>
        <c:manualLayout>
          <c:layoutTarget val="inner"/>
          <c:xMode val="edge"/>
          <c:yMode val="edge"/>
          <c:x val="0.18272323739372973"/>
          <c:y val="0.16236578627145662"/>
          <c:w val="0.64043055519351144"/>
          <c:h val="0.79510792577606315"/>
        </c:manualLayout>
      </c:layout>
      <c:radarChart>
        <c:radarStyle val="filled"/>
        <c:varyColors val="0"/>
        <c:ser>
          <c:idx val="0"/>
          <c:order val="0"/>
          <c:tx>
            <c:strRef>
              <c:f>'Scoring Summary'!$D$42</c:f>
              <c:strCache>
                <c:ptCount val="1"/>
                <c:pt idx="0">
                  <c:v>% Target</c:v>
                </c:pt>
              </c:strCache>
            </c:strRef>
          </c:tx>
          <c:spPr>
            <a:solidFill>
              <a:schemeClr val="accent6">
                <a:lumMod val="60000"/>
                <a:lumOff val="40000"/>
              </a:schemeClr>
            </a:solidFill>
            <a:ln w="25400">
              <a:solidFill>
                <a:schemeClr val="accent6">
                  <a:lumMod val="75000"/>
                </a:schemeClr>
              </a:solidFill>
            </a:ln>
            <a:effectLst>
              <a:outerShdw blurRad="50800" dist="38100" dir="2700000" algn="tl" rotWithShape="0">
                <a:prstClr val="black">
                  <a:alpha val="40000"/>
                </a:prstClr>
              </a:outerShdw>
            </a:effectLst>
            <a:scene3d>
              <a:camera prst="orthographicFront"/>
              <a:lightRig rig="threePt" dir="t">
                <a:rot lat="0" lon="0" rev="1200000"/>
              </a:lightRig>
            </a:scene3d>
            <a:sp3d/>
          </c:spPr>
          <c:cat>
            <c:strRef>
              <c:f>'Scoring Summary'!$B$7:$B$13</c:f>
              <c:strCache>
                <c:ptCount val="7"/>
                <c:pt idx="0">
                  <c:v>Purpose, Vision &amp; Strategy</c:v>
                </c:pt>
                <c:pt idx="1">
                  <c:v>Organisational Culture &amp; leadership</c:v>
                </c:pt>
                <c:pt idx="2">
                  <c:v>Engaging Stakeholders</c:v>
                </c:pt>
                <c:pt idx="3">
                  <c:v>Creating Sustainable Value</c:v>
                </c:pt>
                <c:pt idx="4">
                  <c:v>Driving Performance &amp; Transformation</c:v>
                </c:pt>
                <c:pt idx="5">
                  <c:v>Stakeholder Perceptions</c:v>
                </c:pt>
                <c:pt idx="6">
                  <c:v>Strategic &amp; Operational Performance</c:v>
                </c:pt>
              </c:strCache>
            </c:strRef>
          </c:cat>
          <c:val>
            <c:numRef>
              <c:f>'Scoring Summary'!$D$43:$D$49</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EF9-4D55-B75B-F3F4BF4EECD5}"/>
            </c:ext>
          </c:extLst>
        </c:ser>
        <c:ser>
          <c:idx val="1"/>
          <c:order val="1"/>
          <c:tx>
            <c:strRef>
              <c:f>'Scoring Summary'!$D$6</c:f>
              <c:strCache>
                <c:ptCount val="1"/>
                <c:pt idx="0">
                  <c:v>% Score</c:v>
                </c:pt>
              </c:strCache>
            </c:strRef>
          </c:tx>
          <c:spPr>
            <a:solidFill>
              <a:schemeClr val="tx2">
                <a:lumMod val="60000"/>
                <a:lumOff val="40000"/>
              </a:schemeClr>
            </a:solidFill>
            <a:ln>
              <a:solidFill>
                <a:schemeClr val="tx2">
                  <a:lumMod val="75000"/>
                </a:schemeClr>
              </a:solidFill>
            </a:ln>
            <a:scene3d>
              <a:camera prst="orthographicFront"/>
              <a:lightRig rig="threePt" dir="t">
                <a:rot lat="0" lon="0" rev="1200000"/>
              </a:lightRig>
            </a:scene3d>
            <a:sp3d/>
          </c:spPr>
          <c:cat>
            <c:strRef>
              <c:f>'Scoring Summary'!$B$7:$B$13</c:f>
              <c:strCache>
                <c:ptCount val="7"/>
                <c:pt idx="0">
                  <c:v>Purpose, Vision &amp; Strategy</c:v>
                </c:pt>
                <c:pt idx="1">
                  <c:v>Organisational Culture &amp; leadership</c:v>
                </c:pt>
                <c:pt idx="2">
                  <c:v>Engaging Stakeholders</c:v>
                </c:pt>
                <c:pt idx="3">
                  <c:v>Creating Sustainable Value</c:v>
                </c:pt>
                <c:pt idx="4">
                  <c:v>Driving Performance &amp; Transformation</c:v>
                </c:pt>
                <c:pt idx="5">
                  <c:v>Stakeholder Perceptions</c:v>
                </c:pt>
                <c:pt idx="6">
                  <c:v>Strategic &amp; Operational Performance</c:v>
                </c:pt>
              </c:strCache>
            </c:strRef>
          </c:cat>
          <c:val>
            <c:numRef>
              <c:f>'Scoring Summary'!$D$7:$D$13</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BEF9-4D55-B75B-F3F4BF4EECD5}"/>
            </c:ext>
          </c:extLst>
        </c:ser>
        <c:dLbls>
          <c:showLegendKey val="0"/>
          <c:showVal val="0"/>
          <c:showCatName val="0"/>
          <c:showSerName val="0"/>
          <c:showPercent val="0"/>
          <c:showBubbleSize val="0"/>
        </c:dLbls>
        <c:axId val="243918336"/>
        <c:axId val="243919872"/>
      </c:radarChart>
      <c:catAx>
        <c:axId val="243918336"/>
        <c:scaling>
          <c:orientation val="maxMin"/>
        </c:scaling>
        <c:delete val="0"/>
        <c:axPos val="b"/>
        <c:majorGridlines/>
        <c:numFmt formatCode="General" sourceLinked="0"/>
        <c:majorTickMark val="out"/>
        <c:minorTickMark val="none"/>
        <c:tickLblPos val="nextTo"/>
        <c:txPr>
          <a:bodyPr/>
          <a:lstStyle/>
          <a:p>
            <a:pPr>
              <a:defRPr sz="900"/>
            </a:pPr>
            <a:endParaRPr lang="en-US"/>
          </a:p>
        </c:txPr>
        <c:crossAx val="243919872"/>
        <c:crosses val="autoZero"/>
        <c:auto val="1"/>
        <c:lblAlgn val="ctr"/>
        <c:lblOffset val="100"/>
        <c:noMultiLvlLbl val="0"/>
      </c:catAx>
      <c:valAx>
        <c:axId val="243919872"/>
        <c:scaling>
          <c:orientation val="minMax"/>
          <c:max val="100"/>
          <c:min val="0"/>
        </c:scaling>
        <c:delete val="0"/>
        <c:axPos val="l"/>
        <c:majorGridlines/>
        <c:numFmt formatCode="0" sourceLinked="0"/>
        <c:majorTickMark val="out"/>
        <c:minorTickMark val="none"/>
        <c:tickLblPos val="nextTo"/>
        <c:crossAx val="243918336"/>
        <c:crosses val="autoZero"/>
        <c:crossBetween val="between"/>
        <c:majorUnit val="20"/>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GB" sz="1400">
                <a:latin typeface="+mn-lt"/>
              </a:rPr>
              <a:t>% Achievement by Criterion</a:t>
            </a:r>
          </a:p>
        </c:rich>
      </c:tx>
      <c:layout>
        <c:manualLayout>
          <c:xMode val="edge"/>
          <c:yMode val="edge"/>
          <c:x val="0.3112594001417282"/>
          <c:y val="2.9480314960629922E-3"/>
        </c:manualLayout>
      </c:layout>
      <c:overlay val="0"/>
      <c:spPr>
        <a:noFill/>
        <a:ln w="25400">
          <a:noFill/>
        </a:ln>
      </c:spPr>
    </c:title>
    <c:autoTitleDeleted val="0"/>
    <c:plotArea>
      <c:layout>
        <c:manualLayout>
          <c:layoutTarget val="inner"/>
          <c:xMode val="edge"/>
          <c:yMode val="edge"/>
          <c:x val="0.2584800181728526"/>
          <c:y val="0.12569837362855935"/>
          <c:w val="0.69913917624818245"/>
          <c:h val="0.82950911136107985"/>
        </c:manualLayout>
      </c:layout>
      <c:barChart>
        <c:barDir val="bar"/>
        <c:grouping val="clustered"/>
        <c:varyColors val="0"/>
        <c:ser>
          <c:idx val="0"/>
          <c:order val="0"/>
          <c:tx>
            <c:strRef>
              <c:f>'Scoring Summary'!$D$42</c:f>
              <c:strCache>
                <c:ptCount val="1"/>
                <c:pt idx="0">
                  <c:v>% Target</c:v>
                </c:pt>
              </c:strCache>
            </c:strRef>
          </c:tx>
          <c:spPr>
            <a:solidFill>
              <a:schemeClr val="accent6">
                <a:lumMod val="60000"/>
                <a:lumOff val="40000"/>
              </a:schemeClr>
            </a:solidFill>
            <a:ln>
              <a:solidFill>
                <a:schemeClr val="accent6">
                  <a:lumMod val="75000"/>
                </a:schemeClr>
              </a:solidFill>
            </a:ln>
            <a:effectLst>
              <a:outerShdw blurRad="50800" dist="38100" dir="2700000" algn="tl" rotWithShape="0">
                <a:prstClr val="black">
                  <a:alpha val="40000"/>
                </a:prstClr>
              </a:outerShdw>
            </a:effectLst>
          </c:spPr>
          <c:invertIfNegative val="0"/>
          <c:cat>
            <c:strRef>
              <c:f>'Scoring Summary'!$B$7:$B$13</c:f>
              <c:strCache>
                <c:ptCount val="7"/>
                <c:pt idx="0">
                  <c:v>Purpose, Vision &amp; Strategy</c:v>
                </c:pt>
                <c:pt idx="1">
                  <c:v>Organisational Culture &amp; leadership</c:v>
                </c:pt>
                <c:pt idx="2">
                  <c:v>Engaging Stakeholders</c:v>
                </c:pt>
                <c:pt idx="3">
                  <c:v>Creating Sustainable Value</c:v>
                </c:pt>
                <c:pt idx="4">
                  <c:v>Driving Performance &amp; Transformation</c:v>
                </c:pt>
                <c:pt idx="5">
                  <c:v>Stakeholder Perceptions</c:v>
                </c:pt>
                <c:pt idx="6">
                  <c:v>Strategic &amp; Operational Performance</c:v>
                </c:pt>
              </c:strCache>
            </c:strRef>
          </c:cat>
          <c:val>
            <c:numRef>
              <c:f>'Scoring Summary'!$D$43:$D$49</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CB3-4284-ADA5-D2FC681FA4A4}"/>
            </c:ext>
          </c:extLst>
        </c:ser>
        <c:ser>
          <c:idx val="4"/>
          <c:order val="1"/>
          <c:tx>
            <c:strRef>
              <c:f>'Scoring Summary'!$D$6</c:f>
              <c:strCache>
                <c:ptCount val="1"/>
                <c:pt idx="0">
                  <c:v>% Score</c:v>
                </c:pt>
              </c:strCache>
            </c:strRef>
          </c:tx>
          <c:spPr>
            <a:solidFill>
              <a:schemeClr val="tx2">
                <a:lumMod val="60000"/>
                <a:lumOff val="40000"/>
              </a:schemeClr>
            </a:solidFill>
            <a:ln>
              <a:solidFill>
                <a:schemeClr val="accent1">
                  <a:lumMod val="75000"/>
                </a:schemeClr>
              </a:solidFill>
            </a:ln>
            <a:effectLst>
              <a:outerShdw blurRad="50800" dist="38100" dir="2700000" algn="tl" rotWithShape="0">
                <a:prstClr val="black">
                  <a:alpha val="40000"/>
                </a:prstClr>
              </a:outerShdw>
              <a:softEdge rad="12700"/>
            </a:effectLst>
          </c:spPr>
          <c:invertIfNegative val="0"/>
          <c:dPt>
            <c:idx val="3"/>
            <c:invertIfNegative val="0"/>
            <c:bubble3D val="0"/>
            <c:extLst>
              <c:ext xmlns:c16="http://schemas.microsoft.com/office/drawing/2014/chart" uri="{C3380CC4-5D6E-409C-BE32-E72D297353CC}">
                <c16:uniqueId val="{00000001-7CB3-4284-ADA5-D2FC681FA4A4}"/>
              </c:ext>
            </c:extLst>
          </c:dPt>
          <c:dPt>
            <c:idx val="6"/>
            <c:invertIfNegative val="0"/>
            <c:bubble3D val="0"/>
            <c:extLst>
              <c:ext xmlns:c16="http://schemas.microsoft.com/office/drawing/2014/chart" uri="{C3380CC4-5D6E-409C-BE32-E72D297353CC}">
                <c16:uniqueId val="{00000002-7CB3-4284-ADA5-D2FC681FA4A4}"/>
              </c:ext>
            </c:extLst>
          </c:dPt>
          <c:cat>
            <c:strRef>
              <c:f>'Scoring Summary'!$B$7:$B$13</c:f>
              <c:strCache>
                <c:ptCount val="7"/>
                <c:pt idx="0">
                  <c:v>Purpose, Vision &amp; Strategy</c:v>
                </c:pt>
                <c:pt idx="1">
                  <c:v>Organisational Culture &amp; leadership</c:v>
                </c:pt>
                <c:pt idx="2">
                  <c:v>Engaging Stakeholders</c:v>
                </c:pt>
                <c:pt idx="3">
                  <c:v>Creating Sustainable Value</c:v>
                </c:pt>
                <c:pt idx="4">
                  <c:v>Driving Performance &amp; Transformation</c:v>
                </c:pt>
                <c:pt idx="5">
                  <c:v>Stakeholder Perceptions</c:v>
                </c:pt>
                <c:pt idx="6">
                  <c:v>Strategic &amp; Operational Performance</c:v>
                </c:pt>
              </c:strCache>
            </c:strRef>
          </c:cat>
          <c:val>
            <c:numRef>
              <c:f>'Scoring Summary'!$D$7:$D$13</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7CB3-4284-ADA5-D2FC681FA4A4}"/>
            </c:ext>
          </c:extLst>
        </c:ser>
        <c:dLbls>
          <c:showLegendKey val="0"/>
          <c:showVal val="0"/>
          <c:showCatName val="0"/>
          <c:showSerName val="0"/>
          <c:showPercent val="0"/>
          <c:showBubbleSize val="0"/>
        </c:dLbls>
        <c:gapWidth val="40"/>
        <c:overlap val="70"/>
        <c:axId val="248868224"/>
        <c:axId val="248870016"/>
      </c:barChart>
      <c:catAx>
        <c:axId val="24886822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nchor="ctr" anchorCtr="0"/>
          <a:lstStyle/>
          <a:p>
            <a:pPr>
              <a:defRPr sz="900" b="0" i="0" u="none" strike="noStrike" baseline="0">
                <a:solidFill>
                  <a:srgbClr val="000000"/>
                </a:solidFill>
                <a:latin typeface="Arial"/>
                <a:ea typeface="Arial"/>
                <a:cs typeface="Arial"/>
              </a:defRPr>
            </a:pPr>
            <a:endParaRPr lang="en-US"/>
          </a:p>
        </c:txPr>
        <c:crossAx val="248870016"/>
        <c:crosses val="autoZero"/>
        <c:auto val="1"/>
        <c:lblAlgn val="ctr"/>
        <c:lblOffset val="100"/>
        <c:tickLblSkip val="1"/>
        <c:tickMarkSkip val="1"/>
        <c:noMultiLvlLbl val="0"/>
      </c:catAx>
      <c:valAx>
        <c:axId val="248870016"/>
        <c:scaling>
          <c:orientation val="minMax"/>
          <c:max val="100"/>
          <c:min val="0"/>
        </c:scaling>
        <c:delete val="0"/>
        <c:axPos val="t"/>
        <c:majorGridlines>
          <c:spPr>
            <a:ln w="3175">
              <a:no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48868224"/>
        <c:crosses val="autoZero"/>
        <c:crossBetween val="between"/>
      </c:valAx>
      <c:spPr>
        <a:gradFill>
          <a:gsLst>
            <a:gs pos="0">
              <a:schemeClr val="bg1">
                <a:lumMod val="75000"/>
                <a:alpha val="70000"/>
              </a:schemeClr>
            </a:gs>
            <a:gs pos="50000">
              <a:schemeClr val="bg1">
                <a:lumMod val="85000"/>
                <a:alpha val="80000"/>
              </a:schemeClr>
            </a:gs>
            <a:gs pos="100000">
              <a:schemeClr val="accent1">
                <a:tint val="23500"/>
                <a:satMod val="160000"/>
              </a:schemeClr>
            </a:gs>
          </a:gsLst>
          <a:lin ang="108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228600</xdr:colOff>
      <xdr:row>12</xdr:row>
      <xdr:rowOff>76200</xdr:rowOff>
    </xdr:from>
    <xdr:to>
      <xdr:col>11</xdr:col>
      <xdr:colOff>200025</xdr:colOff>
      <xdr:row>25</xdr:row>
      <xdr:rowOff>180975</xdr:rowOff>
    </xdr:to>
    <xdr:grpSp>
      <xdr:nvGrpSpPr>
        <xdr:cNvPr id="4" name="Group 3"/>
        <xdr:cNvGrpSpPr/>
      </xdr:nvGrpSpPr>
      <xdr:grpSpPr>
        <a:xfrm>
          <a:off x="1590675" y="3305175"/>
          <a:ext cx="4848225" cy="2581275"/>
          <a:chOff x="1333500" y="3600450"/>
          <a:chExt cx="4848225" cy="2581275"/>
        </a:xfrm>
      </xdr:grpSpPr>
      <xdr:pic>
        <xdr:nvPicPr>
          <xdr:cNvPr id="3" name="Picture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466" t="21490" r="54741" b="41816"/>
          <a:stretch/>
        </xdr:blipFill>
        <xdr:spPr bwMode="auto">
          <a:xfrm>
            <a:off x="1333500" y="3600450"/>
            <a:ext cx="4848225" cy="258127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sp macro="" textlink="">
        <xdr:nvSpPr>
          <xdr:cNvPr id="2" name="Donut 1"/>
          <xdr:cNvSpPr/>
        </xdr:nvSpPr>
        <xdr:spPr>
          <a:xfrm>
            <a:off x="3219450" y="5305425"/>
            <a:ext cx="353454" cy="351733"/>
          </a:xfrm>
          <a:prstGeom prst="donut">
            <a:avLst>
              <a:gd name="adj" fmla="val 7000"/>
            </a:avLst>
          </a:prstGeom>
          <a:solidFill>
            <a:schemeClr val="accent2"/>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258535</xdr:colOff>
      <xdr:row>15</xdr:row>
      <xdr:rowOff>164422</xdr:rowOff>
    </xdr:from>
    <xdr:to>
      <xdr:col>16</xdr:col>
      <xdr:colOff>371475</xdr:colOff>
      <xdr:row>38</xdr:row>
      <xdr:rowOff>108858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45356</xdr:colOff>
      <xdr:row>15</xdr:row>
      <xdr:rowOff>170089</xdr:rowOff>
    </xdr:from>
    <xdr:to>
      <xdr:col>8</xdr:col>
      <xdr:colOff>176893</xdr:colOff>
      <xdr:row>38</xdr:row>
      <xdr:rowOff>108857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HA_1/HARR9262/Documents/SC21/PDQ%20SIG/Copy%20of%20ST03%20-%20Performance%20Standard%20Submission%20template%20-%20Ver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Pack"/>
      <sheetName val="Company Overview"/>
      <sheetName val="Core Capabilities"/>
      <sheetName val="Bus Ex"/>
      <sheetName val="Man Ex (Method 1 RADAR)"/>
      <sheetName val="Man Ex (Method 2 Det Ex)"/>
      <sheetName val="Rel Ex"/>
      <sheetName val="Q&amp;D_C1"/>
      <sheetName val="Q&amp;D_C2"/>
      <sheetName val="Q&amp;D_C3"/>
      <sheetName val="Q&amp;D_C4"/>
      <sheetName val="Q&amp;D_C5"/>
      <sheetName val="Q&amp;D_C6"/>
      <sheetName val="Q&amp;D_C_All"/>
      <sheetName val="CSIP"/>
      <sheetName val="Benefits"/>
      <sheetName val="Feedback on PSST"/>
      <sheetName val="Check list"/>
      <sheetName val="Scores"/>
      <sheetName val="ValidData"/>
      <sheetName val="MIN"/>
    </sheetNames>
    <sheetDataSet>
      <sheetData sheetId="0"/>
      <sheetData sheetId="1"/>
      <sheetData sheetId="2"/>
      <sheetData sheetId="3"/>
      <sheetData sheetId="4">
        <row r="6">
          <cell r="D6">
            <v>0</v>
          </cell>
        </row>
      </sheetData>
      <sheetData sheetId="5">
        <row r="6">
          <cell r="D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N30"/>
  <sheetViews>
    <sheetView showGridLines="0" showRowColHeaders="0" tabSelected="1" zoomScaleNormal="100" workbookViewId="0">
      <selection activeCell="P7" sqref="P7"/>
    </sheetView>
  </sheetViews>
  <sheetFormatPr defaultRowHeight="15"/>
  <cols>
    <col min="1" max="1" width="2.140625" style="1" customWidth="1"/>
    <col min="2" max="3" width="9.140625" style="53"/>
    <col min="4" max="16384" width="9.140625" style="1"/>
  </cols>
  <sheetData>
    <row r="1" spans="2:14" s="12" customFormat="1" ht="7.5" customHeight="1"/>
    <row r="2" spans="2:14" s="13" customFormat="1" ht="27">
      <c r="B2" s="14" t="s">
        <v>53</v>
      </c>
      <c r="C2" s="14"/>
      <c r="D2" s="14"/>
      <c r="E2" s="14"/>
      <c r="F2" s="14"/>
      <c r="G2" s="14"/>
      <c r="H2" s="14"/>
      <c r="I2" s="14"/>
      <c r="J2" s="14"/>
      <c r="K2" s="14"/>
      <c r="L2" s="14"/>
      <c r="M2" s="14"/>
      <c r="N2" s="14"/>
    </row>
    <row r="3" spans="2:14" s="13" customFormat="1" ht="7.5" customHeight="1"/>
    <row r="4" spans="2:14" s="67" customFormat="1" ht="20.25">
      <c r="B4" s="65" t="s">
        <v>71</v>
      </c>
      <c r="C4" s="65"/>
      <c r="D4" s="65"/>
      <c r="E4" s="65"/>
      <c r="F4" s="65"/>
      <c r="G4" s="65"/>
      <c r="H4" s="65"/>
      <c r="I4" s="65"/>
      <c r="J4" s="65"/>
      <c r="K4" s="65"/>
      <c r="L4" s="65"/>
      <c r="M4" s="65"/>
      <c r="N4" s="65"/>
    </row>
    <row r="5" spans="2:14" s="13" customFormat="1" ht="7.5" customHeight="1"/>
    <row r="6" spans="2:14" ht="33.75" customHeight="1">
      <c r="B6" s="79" t="s">
        <v>60</v>
      </c>
      <c r="C6" s="80"/>
      <c r="D6" s="80"/>
      <c r="E6" s="80"/>
      <c r="F6" s="80"/>
      <c r="G6" s="80"/>
      <c r="H6" s="80"/>
      <c r="I6" s="80"/>
      <c r="J6" s="80"/>
      <c r="K6" s="80"/>
      <c r="L6" s="80"/>
      <c r="M6" s="80"/>
      <c r="N6" s="80"/>
    </row>
    <row r="7" spans="2:14" s="67" customFormat="1" ht="20.25">
      <c r="B7" s="65" t="s">
        <v>54</v>
      </c>
      <c r="C7" s="65"/>
      <c r="D7" s="65"/>
      <c r="E7" s="65"/>
      <c r="F7" s="65"/>
      <c r="G7" s="65"/>
      <c r="H7" s="65"/>
      <c r="I7" s="65"/>
      <c r="J7" s="65"/>
      <c r="K7" s="65"/>
      <c r="L7" s="65"/>
      <c r="M7" s="65"/>
      <c r="N7" s="65"/>
    </row>
    <row r="8" spans="2:14" ht="7.5" customHeight="1"/>
    <row r="9" spans="2:14" ht="36.75" customHeight="1">
      <c r="B9" s="79" t="s">
        <v>59</v>
      </c>
      <c r="C9" s="80"/>
      <c r="D9" s="80"/>
      <c r="E9" s="80"/>
      <c r="F9" s="80"/>
      <c r="G9" s="80"/>
      <c r="H9" s="80"/>
      <c r="I9" s="80"/>
      <c r="J9" s="80"/>
      <c r="K9" s="80"/>
      <c r="L9" s="80"/>
      <c r="M9" s="80"/>
      <c r="N9" s="80"/>
    </row>
    <row r="10" spans="2:14" s="70" customFormat="1">
      <c r="B10" s="68" t="s">
        <v>56</v>
      </c>
      <c r="C10" s="69"/>
      <c r="D10" s="69"/>
      <c r="E10" s="69"/>
      <c r="F10" s="69"/>
      <c r="G10" s="69"/>
      <c r="H10" s="69"/>
      <c r="I10" s="69"/>
      <c r="J10" s="69"/>
      <c r="K10" s="69"/>
      <c r="L10" s="69"/>
      <c r="M10" s="69"/>
      <c r="N10" s="69"/>
    </row>
    <row r="11" spans="2:14" s="70" customFormat="1" ht="7.5" customHeight="1">
      <c r="B11" s="71"/>
      <c r="C11" s="72"/>
      <c r="D11" s="72"/>
      <c r="E11" s="72"/>
      <c r="F11" s="72"/>
      <c r="G11" s="72"/>
      <c r="H11" s="72"/>
      <c r="I11" s="72"/>
      <c r="J11" s="72"/>
      <c r="K11" s="72"/>
      <c r="L11" s="72"/>
      <c r="M11" s="72"/>
      <c r="N11" s="72"/>
    </row>
    <row r="12" spans="2:14" ht="63.75" customHeight="1">
      <c r="B12" s="79" t="s">
        <v>70</v>
      </c>
      <c r="C12" s="79"/>
      <c r="D12" s="79"/>
      <c r="E12" s="79"/>
      <c r="F12" s="79"/>
      <c r="G12" s="79"/>
      <c r="H12" s="79"/>
      <c r="I12" s="79"/>
      <c r="J12" s="79"/>
      <c r="K12" s="79"/>
      <c r="L12" s="79"/>
      <c r="M12" s="79"/>
      <c r="N12" s="79"/>
    </row>
    <row r="28" spans="2:14" s="70" customFormat="1">
      <c r="B28" s="68" t="s">
        <v>55</v>
      </c>
      <c r="C28" s="69"/>
      <c r="D28" s="69"/>
      <c r="E28" s="69"/>
      <c r="F28" s="69"/>
      <c r="G28" s="69"/>
      <c r="H28" s="69"/>
      <c r="I28" s="69"/>
      <c r="J28" s="69"/>
      <c r="K28" s="69"/>
      <c r="L28" s="69"/>
      <c r="M28" s="69"/>
      <c r="N28" s="69"/>
    </row>
    <row r="29" spans="2:14" s="70" customFormat="1" ht="7.5" customHeight="1">
      <c r="B29" s="71"/>
      <c r="C29" s="72"/>
      <c r="D29" s="72"/>
      <c r="E29" s="72"/>
      <c r="F29" s="72"/>
      <c r="G29" s="72"/>
      <c r="H29" s="72"/>
      <c r="I29" s="72"/>
      <c r="J29" s="72"/>
      <c r="K29" s="72"/>
      <c r="L29" s="72"/>
      <c r="M29" s="72"/>
      <c r="N29" s="72"/>
    </row>
    <row r="30" spans="2:14" ht="33.75" customHeight="1">
      <c r="B30" s="79" t="s">
        <v>58</v>
      </c>
      <c r="C30" s="79"/>
      <c r="D30" s="79"/>
      <c r="E30" s="79"/>
      <c r="F30" s="79"/>
      <c r="G30" s="79"/>
      <c r="H30" s="79"/>
      <c r="I30" s="79"/>
      <c r="J30" s="79"/>
      <c r="K30" s="79"/>
      <c r="L30" s="79"/>
      <c r="M30" s="79"/>
      <c r="N30" s="79"/>
    </row>
  </sheetData>
  <sheetProtection sheet="1" objects="1" scenarios="1" selectLockedCells="1" selectUnlockedCells="1"/>
  <mergeCells count="4">
    <mergeCell ref="B30:N30"/>
    <mergeCell ref="B6:N6"/>
    <mergeCell ref="B9:N9"/>
    <mergeCell ref="B12:N12"/>
  </mergeCells>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M46"/>
  <sheetViews>
    <sheetView showGridLines="0" showRowColHeaders="0" zoomScaleNormal="100" workbookViewId="0">
      <selection activeCell="C46" sqref="C46"/>
    </sheetView>
  </sheetViews>
  <sheetFormatPr defaultRowHeight="15"/>
  <cols>
    <col min="1" max="1" width="2.140625" style="1" customWidth="1"/>
    <col min="2" max="2" width="9.140625" style="53"/>
    <col min="3" max="22" width="4.28515625" style="1" customWidth="1"/>
    <col min="23" max="23" width="9.140625" style="1" hidden="1" customWidth="1"/>
    <col min="24" max="29" width="3.7109375" style="53" hidden="1" customWidth="1"/>
    <col min="30" max="30" width="9.140625" style="1" hidden="1" customWidth="1"/>
    <col min="31" max="36" width="3.7109375" style="53" hidden="1" customWidth="1"/>
    <col min="37" max="37" width="7.7109375" style="54" hidden="1" customWidth="1"/>
    <col min="38" max="38" width="10.5703125" style="53" customWidth="1"/>
    <col min="39" max="39" width="2.140625" style="1" customWidth="1"/>
    <col min="40" max="16384" width="9.140625" style="1"/>
  </cols>
  <sheetData>
    <row r="1" spans="2:39" s="12" customFormat="1" ht="7.5" customHeight="1"/>
    <row r="2" spans="2:39" s="13" customFormat="1" ht="27">
      <c r="B2" s="14" t="s">
        <v>57</v>
      </c>
      <c r="C2" s="15"/>
      <c r="D2" s="15"/>
      <c r="E2" s="15"/>
      <c r="F2" s="15"/>
      <c r="G2" s="15"/>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2:39" s="13" customFormat="1">
      <c r="C3" s="17"/>
      <c r="D3" s="18"/>
      <c r="E3" s="18"/>
      <c r="F3" s="18"/>
      <c r="G3" s="18"/>
      <c r="H3" s="19"/>
      <c r="I3" s="19"/>
      <c r="J3" s="19"/>
      <c r="K3" s="19"/>
      <c r="L3" s="19"/>
      <c r="M3" s="19"/>
      <c r="N3" s="19"/>
      <c r="O3" s="19"/>
      <c r="P3" s="19"/>
      <c r="Q3" s="19"/>
      <c r="R3" s="19"/>
      <c r="S3" s="19"/>
      <c r="T3" s="19"/>
      <c r="U3" s="19"/>
      <c r="V3" s="19"/>
      <c r="W3" s="19"/>
      <c r="X3" s="19"/>
    </row>
    <row r="4" spans="2:39">
      <c r="C4" s="81" t="s">
        <v>16</v>
      </c>
      <c r="D4" s="81"/>
      <c r="E4" s="81"/>
      <c r="F4" s="81"/>
      <c r="G4" s="81"/>
      <c r="H4" s="81"/>
      <c r="I4" s="81"/>
      <c r="J4" s="81"/>
      <c r="K4" s="81"/>
      <c r="L4" s="81"/>
      <c r="M4" s="81"/>
      <c r="N4" s="81"/>
      <c r="O4" s="81"/>
      <c r="P4" s="81"/>
      <c r="Q4" s="81"/>
      <c r="R4" s="81"/>
      <c r="S4" s="81"/>
      <c r="T4" s="81"/>
      <c r="U4" s="81"/>
      <c r="V4" s="81"/>
      <c r="X4" s="82" t="s">
        <v>17</v>
      </c>
      <c r="Y4" s="82"/>
      <c r="Z4" s="82"/>
      <c r="AA4" s="82"/>
      <c r="AB4" s="82"/>
      <c r="AE4" s="82" t="s">
        <v>18</v>
      </c>
      <c r="AF4" s="82"/>
      <c r="AG4" s="82"/>
      <c r="AH4" s="82"/>
      <c r="AI4" s="82"/>
    </row>
    <row r="5" spans="2:39" ht="75">
      <c r="B5" s="55" t="s">
        <v>19</v>
      </c>
      <c r="C5" s="78" t="s">
        <v>20</v>
      </c>
      <c r="D5" s="78" t="s">
        <v>21</v>
      </c>
      <c r="E5" s="78" t="s">
        <v>22</v>
      </c>
      <c r="F5" s="78" t="s">
        <v>23</v>
      </c>
      <c r="G5" s="78" t="s">
        <v>24</v>
      </c>
      <c r="H5" s="78" t="s">
        <v>25</v>
      </c>
      <c r="I5" s="78" t="s">
        <v>26</v>
      </c>
      <c r="J5" s="78" t="s">
        <v>27</v>
      </c>
      <c r="K5" s="78" t="s">
        <v>28</v>
      </c>
      <c r="L5" s="78" t="s">
        <v>29</v>
      </c>
      <c r="M5" s="78" t="s">
        <v>30</v>
      </c>
      <c r="N5" s="78" t="s">
        <v>31</v>
      </c>
      <c r="O5" s="78" t="s">
        <v>32</v>
      </c>
      <c r="P5" s="78" t="s">
        <v>33</v>
      </c>
      <c r="Q5" s="78" t="s">
        <v>34</v>
      </c>
      <c r="R5" s="78" t="s">
        <v>35</v>
      </c>
      <c r="S5" s="78" t="s">
        <v>36</v>
      </c>
      <c r="T5" s="78" t="s">
        <v>37</v>
      </c>
      <c r="U5" s="78" t="s">
        <v>38</v>
      </c>
      <c r="V5" s="78" t="s">
        <v>39</v>
      </c>
      <c r="W5" s="56"/>
      <c r="X5" s="57" t="s">
        <v>40</v>
      </c>
      <c r="Y5" s="57" t="s">
        <v>41</v>
      </c>
      <c r="Z5" s="57" t="s">
        <v>42</v>
      </c>
      <c r="AA5" s="57" t="s">
        <v>43</v>
      </c>
      <c r="AB5" s="57" t="s">
        <v>44</v>
      </c>
      <c r="AC5" s="57" t="s">
        <v>45</v>
      </c>
      <c r="AD5" s="56"/>
      <c r="AE5" s="57" t="s">
        <v>46</v>
      </c>
      <c r="AF5" s="57" t="s">
        <v>47</v>
      </c>
      <c r="AG5" s="57" t="s">
        <v>48</v>
      </c>
      <c r="AH5" s="57" t="s">
        <v>49</v>
      </c>
      <c r="AI5" s="57" t="s">
        <v>50</v>
      </c>
      <c r="AJ5" s="57" t="s">
        <v>5</v>
      </c>
      <c r="AK5" s="58" t="s">
        <v>51</v>
      </c>
      <c r="AL5" s="55" t="s">
        <v>52</v>
      </c>
    </row>
    <row r="6" spans="2:39" ht="15" customHeight="1">
      <c r="B6" s="59">
        <v>1.1000000000000001</v>
      </c>
      <c r="C6" s="62"/>
      <c r="D6" s="62"/>
      <c r="E6" s="62"/>
      <c r="F6" s="62"/>
      <c r="G6" s="62"/>
      <c r="H6" s="62"/>
      <c r="I6" s="62"/>
      <c r="J6" s="62"/>
      <c r="K6" s="62"/>
      <c r="L6" s="62"/>
      <c r="M6" s="62"/>
      <c r="N6" s="62"/>
      <c r="O6" s="62"/>
      <c r="P6" s="62"/>
      <c r="Q6" s="62"/>
      <c r="R6" s="62"/>
      <c r="S6" s="62"/>
      <c r="T6" s="62"/>
      <c r="U6" s="62"/>
      <c r="V6" s="62"/>
      <c r="W6" s="60"/>
      <c r="X6" s="59">
        <f>COUNTIF(C6:W6,"E")</f>
        <v>0</v>
      </c>
      <c r="Y6" s="59">
        <f>COUNTIF(C6:W6,"D")</f>
        <v>0</v>
      </c>
      <c r="Z6" s="59">
        <f>COUNTIF(C6:W6,"C")</f>
        <v>0</v>
      </c>
      <c r="AA6" s="59">
        <f>COUNTIF(C6:W6,"B")</f>
        <v>0</v>
      </c>
      <c r="AB6" s="59">
        <f>COUNTIF(C6:W6,"A")</f>
        <v>0</v>
      </c>
      <c r="AC6" s="59">
        <f>SUM(X6:AB6)</f>
        <v>0</v>
      </c>
      <c r="AD6" s="60"/>
      <c r="AE6" s="59">
        <f>X6*0</f>
        <v>0</v>
      </c>
      <c r="AF6" s="59">
        <f>Y6*10</f>
        <v>0</v>
      </c>
      <c r="AG6" s="59">
        <f>Z6*25</f>
        <v>0</v>
      </c>
      <c r="AH6" s="59">
        <f>AA6*50</f>
        <v>0</v>
      </c>
      <c r="AI6" s="59">
        <f>AB6*75</f>
        <v>0</v>
      </c>
      <c r="AJ6" s="59">
        <f>SUM(AE6:AI6)</f>
        <v>0</v>
      </c>
      <c r="AK6" s="61" t="e">
        <f>AJ6/AC6</f>
        <v>#DIV/0!</v>
      </c>
      <c r="AL6" s="63" t="str">
        <f>IFERROR(IF(AK6&gt;=62.5,"A",IF(AND(AK6&lt;62.5,AK6&gt;=37.5),"B",IF(AND(AK6&lt;37.5,AK6&gt;=17.5),"C",IF(AND(AK6&gt;=5,AK6&lt;17.5),"D",IF(AK6&lt;5,"E"))))),"0")</f>
        <v>0</v>
      </c>
    </row>
    <row r="7" spans="2:39" ht="15.75" customHeight="1">
      <c r="B7" s="59">
        <v>1.2</v>
      </c>
      <c r="C7" s="62"/>
      <c r="D7" s="62"/>
      <c r="E7" s="62"/>
      <c r="F7" s="62"/>
      <c r="G7" s="62"/>
      <c r="H7" s="62"/>
      <c r="I7" s="62"/>
      <c r="J7" s="62"/>
      <c r="K7" s="62"/>
      <c r="L7" s="62"/>
      <c r="M7" s="62"/>
      <c r="N7" s="62"/>
      <c r="O7" s="62"/>
      <c r="P7" s="62"/>
      <c r="Q7" s="62"/>
      <c r="R7" s="62"/>
      <c r="S7" s="62"/>
      <c r="T7" s="62"/>
      <c r="U7" s="62"/>
      <c r="V7" s="62"/>
      <c r="W7" s="60"/>
      <c r="X7" s="59">
        <f t="shared" ref="X7:X44" si="0">COUNTIF(C7:W7,"E")</f>
        <v>0</v>
      </c>
      <c r="Y7" s="59">
        <f t="shared" ref="Y7:Y44" si="1">COUNTIF(C7:W7,"D")</f>
        <v>0</v>
      </c>
      <c r="Z7" s="59">
        <f t="shared" ref="Z7:Z44" si="2">COUNTIF(C7:W7,"C")</f>
        <v>0</v>
      </c>
      <c r="AA7" s="59">
        <f t="shared" ref="AA7:AA44" si="3">COUNTIF(C7:W7,"B")</f>
        <v>0</v>
      </c>
      <c r="AB7" s="59">
        <f t="shared" ref="AB7:AB44" si="4">COUNTIF(C7:W7,"A")</f>
        <v>0</v>
      </c>
      <c r="AC7" s="59">
        <f t="shared" ref="AC7:AC44" si="5">SUM(X7:AB7)</f>
        <v>0</v>
      </c>
      <c r="AD7" s="60"/>
      <c r="AE7" s="59">
        <f t="shared" ref="AE7:AE44" si="6">X7*0</f>
        <v>0</v>
      </c>
      <c r="AF7" s="59">
        <f t="shared" ref="AF7:AF44" si="7">Y7*10</f>
        <v>0</v>
      </c>
      <c r="AG7" s="59">
        <f t="shared" ref="AG7:AG44" si="8">Z7*25</f>
        <v>0</v>
      </c>
      <c r="AH7" s="59">
        <f t="shared" ref="AH7:AH44" si="9">AA7*50</f>
        <v>0</v>
      </c>
      <c r="AI7" s="59">
        <f t="shared" ref="AI7:AI44" si="10">AB7*75</f>
        <v>0</v>
      </c>
      <c r="AJ7" s="59">
        <f t="shared" ref="AJ7:AJ44" si="11">SUM(AE7:AI7)</f>
        <v>0</v>
      </c>
      <c r="AK7" s="61" t="e">
        <f t="shared" ref="AK7:AK44" si="12">AJ7/AC7</f>
        <v>#DIV/0!</v>
      </c>
      <c r="AL7" s="63" t="str">
        <f t="shared" ref="AL7:AL44" si="13">IFERROR(IF(AK7&gt;=62.5,"A",IF(AND(AK7&lt;62.5,AK7&gt;=37.5),"B",IF(AND(AK7&lt;37.5,AK7&gt;=17.5),"C",IF(AND(AK7&gt;=5,AK7&lt;17.5),"D",IF(AK7&lt;5,"E"))))),"0")</f>
        <v>0</v>
      </c>
    </row>
    <row r="8" spans="2:39">
      <c r="B8" s="59">
        <v>1.3</v>
      </c>
      <c r="C8" s="62"/>
      <c r="D8" s="62"/>
      <c r="E8" s="62"/>
      <c r="F8" s="62"/>
      <c r="G8" s="62"/>
      <c r="H8" s="62"/>
      <c r="I8" s="62"/>
      <c r="J8" s="62"/>
      <c r="K8" s="62"/>
      <c r="L8" s="62"/>
      <c r="M8" s="62"/>
      <c r="N8" s="62"/>
      <c r="O8" s="62"/>
      <c r="P8" s="62"/>
      <c r="Q8" s="62"/>
      <c r="R8" s="62"/>
      <c r="S8" s="62"/>
      <c r="T8" s="62"/>
      <c r="U8" s="62"/>
      <c r="V8" s="62"/>
      <c r="W8" s="60"/>
      <c r="X8" s="59">
        <f t="shared" si="0"/>
        <v>0</v>
      </c>
      <c r="Y8" s="59">
        <f t="shared" si="1"/>
        <v>0</v>
      </c>
      <c r="Z8" s="59">
        <f t="shared" si="2"/>
        <v>0</v>
      </c>
      <c r="AA8" s="59">
        <f t="shared" si="3"/>
        <v>0</v>
      </c>
      <c r="AB8" s="59">
        <f t="shared" si="4"/>
        <v>0</v>
      </c>
      <c r="AC8" s="59">
        <f t="shared" si="5"/>
        <v>0</v>
      </c>
      <c r="AD8" s="60"/>
      <c r="AE8" s="59">
        <f t="shared" si="6"/>
        <v>0</v>
      </c>
      <c r="AF8" s="59">
        <f t="shared" si="7"/>
        <v>0</v>
      </c>
      <c r="AG8" s="59">
        <f t="shared" si="8"/>
        <v>0</v>
      </c>
      <c r="AH8" s="59">
        <f t="shared" si="9"/>
        <v>0</v>
      </c>
      <c r="AI8" s="59">
        <f t="shared" si="10"/>
        <v>0</v>
      </c>
      <c r="AJ8" s="59">
        <f t="shared" si="11"/>
        <v>0</v>
      </c>
      <c r="AK8" s="61" t="e">
        <f t="shared" si="12"/>
        <v>#DIV/0!</v>
      </c>
      <c r="AL8" s="63" t="str">
        <f t="shared" si="13"/>
        <v>0</v>
      </c>
    </row>
    <row r="9" spans="2:39">
      <c r="B9" s="59">
        <v>1.4</v>
      </c>
      <c r="C9" s="62"/>
      <c r="D9" s="62"/>
      <c r="E9" s="62"/>
      <c r="F9" s="62"/>
      <c r="G9" s="62"/>
      <c r="H9" s="62"/>
      <c r="I9" s="62"/>
      <c r="J9" s="62"/>
      <c r="K9" s="62"/>
      <c r="L9" s="62"/>
      <c r="M9" s="62"/>
      <c r="N9" s="62"/>
      <c r="O9" s="62"/>
      <c r="P9" s="62"/>
      <c r="Q9" s="62"/>
      <c r="R9" s="62"/>
      <c r="S9" s="62"/>
      <c r="T9" s="62"/>
      <c r="U9" s="62"/>
      <c r="V9" s="62"/>
      <c r="W9" s="60"/>
      <c r="X9" s="59">
        <f t="shared" si="0"/>
        <v>0</v>
      </c>
      <c r="Y9" s="59">
        <f t="shared" si="1"/>
        <v>0</v>
      </c>
      <c r="Z9" s="59">
        <f t="shared" si="2"/>
        <v>0</v>
      </c>
      <c r="AA9" s="59">
        <f t="shared" si="3"/>
        <v>0</v>
      </c>
      <c r="AB9" s="59">
        <f t="shared" si="4"/>
        <v>0</v>
      </c>
      <c r="AC9" s="59">
        <f t="shared" si="5"/>
        <v>0</v>
      </c>
      <c r="AD9" s="60"/>
      <c r="AE9" s="59">
        <f t="shared" si="6"/>
        <v>0</v>
      </c>
      <c r="AF9" s="59">
        <f t="shared" si="7"/>
        <v>0</v>
      </c>
      <c r="AG9" s="59">
        <f t="shared" si="8"/>
        <v>0</v>
      </c>
      <c r="AH9" s="59">
        <f t="shared" si="9"/>
        <v>0</v>
      </c>
      <c r="AI9" s="59">
        <f t="shared" si="10"/>
        <v>0</v>
      </c>
      <c r="AJ9" s="59">
        <f t="shared" si="11"/>
        <v>0</v>
      </c>
      <c r="AK9" s="61" t="e">
        <f t="shared" si="12"/>
        <v>#DIV/0!</v>
      </c>
      <c r="AL9" s="63" t="str">
        <f t="shared" si="13"/>
        <v>0</v>
      </c>
    </row>
    <row r="10" spans="2:39">
      <c r="B10" s="59">
        <v>1.5</v>
      </c>
      <c r="C10" s="62"/>
      <c r="D10" s="62"/>
      <c r="E10" s="62"/>
      <c r="F10" s="62"/>
      <c r="G10" s="62"/>
      <c r="H10" s="62"/>
      <c r="I10" s="62"/>
      <c r="J10" s="62"/>
      <c r="K10" s="62"/>
      <c r="L10" s="62"/>
      <c r="M10" s="62"/>
      <c r="N10" s="62"/>
      <c r="O10" s="62"/>
      <c r="P10" s="62"/>
      <c r="Q10" s="62"/>
      <c r="R10" s="62"/>
      <c r="S10" s="62"/>
      <c r="T10" s="62"/>
      <c r="U10" s="62"/>
      <c r="V10" s="62"/>
      <c r="W10" s="60"/>
      <c r="X10" s="59">
        <f t="shared" si="0"/>
        <v>0</v>
      </c>
      <c r="Y10" s="59">
        <f t="shared" si="1"/>
        <v>0</v>
      </c>
      <c r="Z10" s="59">
        <f t="shared" si="2"/>
        <v>0</v>
      </c>
      <c r="AA10" s="59">
        <f t="shared" si="3"/>
        <v>0</v>
      </c>
      <c r="AB10" s="59">
        <f t="shared" si="4"/>
        <v>0</v>
      </c>
      <c r="AC10" s="59">
        <f t="shared" si="5"/>
        <v>0</v>
      </c>
      <c r="AD10" s="60"/>
      <c r="AE10" s="59">
        <f t="shared" si="6"/>
        <v>0</v>
      </c>
      <c r="AF10" s="59">
        <f t="shared" si="7"/>
        <v>0</v>
      </c>
      <c r="AG10" s="59">
        <f t="shared" si="8"/>
        <v>0</v>
      </c>
      <c r="AH10" s="59">
        <f t="shared" si="9"/>
        <v>0</v>
      </c>
      <c r="AI10" s="59">
        <f t="shared" si="10"/>
        <v>0</v>
      </c>
      <c r="AJ10" s="59">
        <f t="shared" si="11"/>
        <v>0</v>
      </c>
      <c r="AK10" s="61" t="e">
        <f t="shared" si="12"/>
        <v>#DIV/0!</v>
      </c>
      <c r="AL10" s="63" t="str">
        <f t="shared" si="13"/>
        <v>0</v>
      </c>
    </row>
    <row r="11" spans="2:39" ht="7.5" customHeight="1">
      <c r="B11" s="73"/>
      <c r="C11" s="74"/>
      <c r="D11" s="74"/>
      <c r="E11" s="74"/>
      <c r="F11" s="74"/>
      <c r="G11" s="74"/>
      <c r="H11" s="74"/>
      <c r="I11" s="74"/>
      <c r="J11" s="74"/>
      <c r="K11" s="74"/>
      <c r="L11" s="74"/>
      <c r="M11" s="74"/>
      <c r="N11" s="74"/>
      <c r="O11" s="74"/>
      <c r="P11" s="74"/>
      <c r="Q11" s="74"/>
      <c r="R11" s="74"/>
      <c r="S11" s="74"/>
      <c r="T11" s="74"/>
      <c r="U11" s="74"/>
      <c r="V11" s="74"/>
      <c r="W11" s="75"/>
      <c r="X11" s="73"/>
      <c r="Y11" s="73"/>
      <c r="Z11" s="73"/>
      <c r="AA11" s="73"/>
      <c r="AB11" s="73"/>
      <c r="AC11" s="73"/>
      <c r="AD11" s="75"/>
      <c r="AE11" s="73"/>
      <c r="AF11" s="73"/>
      <c r="AG11" s="73"/>
      <c r="AH11" s="73"/>
      <c r="AI11" s="73"/>
      <c r="AJ11" s="73"/>
      <c r="AK11" s="76"/>
      <c r="AL11" s="77"/>
    </row>
    <row r="12" spans="2:39">
      <c r="B12" s="59">
        <v>2.1</v>
      </c>
      <c r="C12" s="62"/>
      <c r="D12" s="62"/>
      <c r="E12" s="62"/>
      <c r="F12" s="62"/>
      <c r="G12" s="62"/>
      <c r="H12" s="62"/>
      <c r="I12" s="62"/>
      <c r="J12" s="62"/>
      <c r="K12" s="62"/>
      <c r="L12" s="62"/>
      <c r="M12" s="62"/>
      <c r="N12" s="62"/>
      <c r="O12" s="62"/>
      <c r="P12" s="62"/>
      <c r="Q12" s="62"/>
      <c r="R12" s="62"/>
      <c r="S12" s="62"/>
      <c r="T12" s="62"/>
      <c r="U12" s="62"/>
      <c r="V12" s="62"/>
      <c r="W12" s="60"/>
      <c r="X12" s="59">
        <f t="shared" si="0"/>
        <v>0</v>
      </c>
      <c r="Y12" s="59">
        <f t="shared" si="1"/>
        <v>0</v>
      </c>
      <c r="Z12" s="59">
        <f t="shared" si="2"/>
        <v>0</v>
      </c>
      <c r="AA12" s="59">
        <f t="shared" si="3"/>
        <v>0</v>
      </c>
      <c r="AB12" s="59">
        <f t="shared" si="4"/>
        <v>0</v>
      </c>
      <c r="AC12" s="59">
        <f t="shared" si="5"/>
        <v>0</v>
      </c>
      <c r="AD12" s="60"/>
      <c r="AE12" s="59">
        <f t="shared" si="6"/>
        <v>0</v>
      </c>
      <c r="AF12" s="59">
        <f t="shared" si="7"/>
        <v>0</v>
      </c>
      <c r="AG12" s="59">
        <f t="shared" si="8"/>
        <v>0</v>
      </c>
      <c r="AH12" s="59">
        <f t="shared" si="9"/>
        <v>0</v>
      </c>
      <c r="AI12" s="59">
        <f t="shared" si="10"/>
        <v>0</v>
      </c>
      <c r="AJ12" s="59">
        <f t="shared" si="11"/>
        <v>0</v>
      </c>
      <c r="AK12" s="61" t="e">
        <f t="shared" si="12"/>
        <v>#DIV/0!</v>
      </c>
      <c r="AL12" s="63" t="str">
        <f t="shared" si="13"/>
        <v>0</v>
      </c>
    </row>
    <row r="13" spans="2:39">
      <c r="B13" s="59">
        <v>2.2000000000000002</v>
      </c>
      <c r="C13" s="62"/>
      <c r="D13" s="62"/>
      <c r="E13" s="62"/>
      <c r="F13" s="62"/>
      <c r="G13" s="62"/>
      <c r="H13" s="62"/>
      <c r="I13" s="62"/>
      <c r="J13" s="62"/>
      <c r="K13" s="62"/>
      <c r="L13" s="62"/>
      <c r="M13" s="62"/>
      <c r="N13" s="62"/>
      <c r="O13" s="62"/>
      <c r="P13" s="62"/>
      <c r="Q13" s="62"/>
      <c r="R13" s="62"/>
      <c r="S13" s="62"/>
      <c r="T13" s="62"/>
      <c r="U13" s="62"/>
      <c r="V13" s="62"/>
      <c r="W13" s="60"/>
      <c r="X13" s="59">
        <f t="shared" si="0"/>
        <v>0</v>
      </c>
      <c r="Y13" s="59">
        <f t="shared" si="1"/>
        <v>0</v>
      </c>
      <c r="Z13" s="59">
        <f t="shared" si="2"/>
        <v>0</v>
      </c>
      <c r="AA13" s="59">
        <f t="shared" si="3"/>
        <v>0</v>
      </c>
      <c r="AB13" s="59">
        <f t="shared" si="4"/>
        <v>0</v>
      </c>
      <c r="AC13" s="59">
        <f t="shared" si="5"/>
        <v>0</v>
      </c>
      <c r="AD13" s="60"/>
      <c r="AE13" s="59">
        <f t="shared" si="6"/>
        <v>0</v>
      </c>
      <c r="AF13" s="59">
        <f t="shared" si="7"/>
        <v>0</v>
      </c>
      <c r="AG13" s="59">
        <f t="shared" si="8"/>
        <v>0</v>
      </c>
      <c r="AH13" s="59">
        <f t="shared" si="9"/>
        <v>0</v>
      </c>
      <c r="AI13" s="59">
        <f t="shared" si="10"/>
        <v>0</v>
      </c>
      <c r="AJ13" s="59">
        <f t="shared" si="11"/>
        <v>0</v>
      </c>
      <c r="AK13" s="61" t="e">
        <f t="shared" si="12"/>
        <v>#DIV/0!</v>
      </c>
      <c r="AL13" s="63" t="str">
        <f t="shared" si="13"/>
        <v>0</v>
      </c>
    </row>
    <row r="14" spans="2:39">
      <c r="B14" s="59">
        <v>2.2999999999999998</v>
      </c>
      <c r="C14" s="62"/>
      <c r="D14" s="62"/>
      <c r="E14" s="62"/>
      <c r="F14" s="62"/>
      <c r="G14" s="62"/>
      <c r="H14" s="62"/>
      <c r="I14" s="62"/>
      <c r="J14" s="62"/>
      <c r="K14" s="62"/>
      <c r="L14" s="62"/>
      <c r="M14" s="62"/>
      <c r="N14" s="62"/>
      <c r="O14" s="62"/>
      <c r="P14" s="62"/>
      <c r="Q14" s="62"/>
      <c r="R14" s="62"/>
      <c r="S14" s="62"/>
      <c r="T14" s="62"/>
      <c r="U14" s="62"/>
      <c r="V14" s="62"/>
      <c r="W14" s="60"/>
      <c r="X14" s="59">
        <f t="shared" si="0"/>
        <v>0</v>
      </c>
      <c r="Y14" s="59">
        <f t="shared" si="1"/>
        <v>0</v>
      </c>
      <c r="Z14" s="59">
        <f t="shared" si="2"/>
        <v>0</v>
      </c>
      <c r="AA14" s="59">
        <f t="shared" si="3"/>
        <v>0</v>
      </c>
      <c r="AB14" s="59">
        <f t="shared" si="4"/>
        <v>0</v>
      </c>
      <c r="AC14" s="59">
        <f t="shared" si="5"/>
        <v>0</v>
      </c>
      <c r="AD14" s="60"/>
      <c r="AE14" s="59">
        <f t="shared" si="6"/>
        <v>0</v>
      </c>
      <c r="AF14" s="59">
        <f t="shared" si="7"/>
        <v>0</v>
      </c>
      <c r="AG14" s="59">
        <f t="shared" si="8"/>
        <v>0</v>
      </c>
      <c r="AH14" s="59">
        <f t="shared" si="9"/>
        <v>0</v>
      </c>
      <c r="AI14" s="59">
        <f t="shared" si="10"/>
        <v>0</v>
      </c>
      <c r="AJ14" s="59">
        <f t="shared" si="11"/>
        <v>0</v>
      </c>
      <c r="AK14" s="61" t="e">
        <f t="shared" si="12"/>
        <v>#DIV/0!</v>
      </c>
      <c r="AL14" s="63" t="str">
        <f t="shared" si="13"/>
        <v>0</v>
      </c>
    </row>
    <row r="15" spans="2:39">
      <c r="B15" s="59">
        <v>2.4</v>
      </c>
      <c r="C15" s="62"/>
      <c r="D15" s="62"/>
      <c r="E15" s="62"/>
      <c r="F15" s="62"/>
      <c r="G15" s="62"/>
      <c r="H15" s="62"/>
      <c r="I15" s="62"/>
      <c r="J15" s="62"/>
      <c r="K15" s="62"/>
      <c r="L15" s="62"/>
      <c r="M15" s="62"/>
      <c r="N15" s="62"/>
      <c r="O15" s="62"/>
      <c r="P15" s="62"/>
      <c r="Q15" s="62"/>
      <c r="R15" s="62"/>
      <c r="S15" s="62"/>
      <c r="T15" s="62"/>
      <c r="U15" s="62"/>
      <c r="V15" s="62"/>
      <c r="W15" s="60"/>
      <c r="X15" s="59">
        <f t="shared" si="0"/>
        <v>0</v>
      </c>
      <c r="Y15" s="59">
        <f t="shared" si="1"/>
        <v>0</v>
      </c>
      <c r="Z15" s="59">
        <f t="shared" si="2"/>
        <v>0</v>
      </c>
      <c r="AA15" s="59">
        <f t="shared" si="3"/>
        <v>0</v>
      </c>
      <c r="AB15" s="59">
        <f t="shared" si="4"/>
        <v>0</v>
      </c>
      <c r="AC15" s="59">
        <f t="shared" si="5"/>
        <v>0</v>
      </c>
      <c r="AD15" s="60"/>
      <c r="AE15" s="59">
        <f t="shared" si="6"/>
        <v>0</v>
      </c>
      <c r="AF15" s="59">
        <f t="shared" si="7"/>
        <v>0</v>
      </c>
      <c r="AG15" s="59">
        <f t="shared" si="8"/>
        <v>0</v>
      </c>
      <c r="AH15" s="59">
        <f t="shared" si="9"/>
        <v>0</v>
      </c>
      <c r="AI15" s="59">
        <f t="shared" si="10"/>
        <v>0</v>
      </c>
      <c r="AJ15" s="59">
        <f t="shared" si="11"/>
        <v>0</v>
      </c>
      <c r="AK15" s="61" t="e">
        <f t="shared" si="12"/>
        <v>#DIV/0!</v>
      </c>
      <c r="AL15" s="63" t="str">
        <f t="shared" si="13"/>
        <v>0</v>
      </c>
    </row>
    <row r="16" spans="2:39" ht="7.5" customHeight="1">
      <c r="B16" s="73"/>
      <c r="C16" s="74"/>
      <c r="D16" s="74"/>
      <c r="E16" s="74"/>
      <c r="F16" s="74"/>
      <c r="G16" s="74"/>
      <c r="H16" s="74"/>
      <c r="I16" s="74"/>
      <c r="J16" s="74"/>
      <c r="K16" s="74"/>
      <c r="L16" s="74"/>
      <c r="M16" s="74"/>
      <c r="N16" s="74"/>
      <c r="O16" s="74"/>
      <c r="P16" s="74"/>
      <c r="Q16" s="74"/>
      <c r="R16" s="74"/>
      <c r="S16" s="74"/>
      <c r="T16" s="74"/>
      <c r="U16" s="74"/>
      <c r="V16" s="74"/>
      <c r="W16" s="75"/>
      <c r="X16" s="73"/>
      <c r="Y16" s="73"/>
      <c r="Z16" s="73"/>
      <c r="AA16" s="73"/>
      <c r="AB16" s="73"/>
      <c r="AC16" s="73"/>
      <c r="AD16" s="75"/>
      <c r="AE16" s="73"/>
      <c r="AF16" s="73"/>
      <c r="AG16" s="73"/>
      <c r="AH16" s="73"/>
      <c r="AI16" s="73"/>
      <c r="AJ16" s="73"/>
      <c r="AK16" s="76"/>
      <c r="AL16" s="77"/>
    </row>
    <row r="17" spans="2:38">
      <c r="B17" s="59">
        <v>3.1</v>
      </c>
      <c r="C17" s="62"/>
      <c r="D17" s="62"/>
      <c r="E17" s="62"/>
      <c r="F17" s="62"/>
      <c r="G17" s="62"/>
      <c r="H17" s="62"/>
      <c r="I17" s="62"/>
      <c r="J17" s="62"/>
      <c r="K17" s="62"/>
      <c r="L17" s="62"/>
      <c r="M17" s="62"/>
      <c r="N17" s="62"/>
      <c r="O17" s="62"/>
      <c r="P17" s="62"/>
      <c r="Q17" s="62"/>
      <c r="R17" s="62"/>
      <c r="S17" s="62"/>
      <c r="T17" s="62"/>
      <c r="U17" s="62"/>
      <c r="V17" s="62"/>
      <c r="W17" s="60"/>
      <c r="X17" s="59">
        <f t="shared" si="0"/>
        <v>0</v>
      </c>
      <c r="Y17" s="59">
        <f t="shared" si="1"/>
        <v>0</v>
      </c>
      <c r="Z17" s="59">
        <f t="shared" si="2"/>
        <v>0</v>
      </c>
      <c r="AA17" s="59">
        <f t="shared" si="3"/>
        <v>0</v>
      </c>
      <c r="AB17" s="59">
        <f t="shared" si="4"/>
        <v>0</v>
      </c>
      <c r="AC17" s="59">
        <f t="shared" si="5"/>
        <v>0</v>
      </c>
      <c r="AD17" s="60"/>
      <c r="AE17" s="59">
        <f t="shared" si="6"/>
        <v>0</v>
      </c>
      <c r="AF17" s="59">
        <f t="shared" si="7"/>
        <v>0</v>
      </c>
      <c r="AG17" s="59">
        <f t="shared" si="8"/>
        <v>0</v>
      </c>
      <c r="AH17" s="59">
        <f t="shared" si="9"/>
        <v>0</v>
      </c>
      <c r="AI17" s="59">
        <f t="shared" si="10"/>
        <v>0</v>
      </c>
      <c r="AJ17" s="59">
        <f t="shared" si="11"/>
        <v>0</v>
      </c>
      <c r="AK17" s="61" t="e">
        <f t="shared" si="12"/>
        <v>#DIV/0!</v>
      </c>
      <c r="AL17" s="63" t="str">
        <f t="shared" si="13"/>
        <v>0</v>
      </c>
    </row>
    <row r="18" spans="2:38">
      <c r="B18" s="59">
        <v>3.2</v>
      </c>
      <c r="C18" s="62"/>
      <c r="D18" s="62"/>
      <c r="E18" s="62"/>
      <c r="F18" s="62"/>
      <c r="G18" s="62"/>
      <c r="H18" s="62"/>
      <c r="I18" s="62"/>
      <c r="J18" s="62"/>
      <c r="K18" s="62"/>
      <c r="L18" s="62"/>
      <c r="M18" s="62"/>
      <c r="N18" s="62"/>
      <c r="O18" s="62"/>
      <c r="P18" s="62"/>
      <c r="Q18" s="62"/>
      <c r="R18" s="62"/>
      <c r="S18" s="62"/>
      <c r="T18" s="62"/>
      <c r="U18" s="62"/>
      <c r="V18" s="62"/>
      <c r="W18" s="60"/>
      <c r="X18" s="59">
        <f t="shared" si="0"/>
        <v>0</v>
      </c>
      <c r="Y18" s="59">
        <f t="shared" si="1"/>
        <v>0</v>
      </c>
      <c r="Z18" s="59">
        <f t="shared" si="2"/>
        <v>0</v>
      </c>
      <c r="AA18" s="59">
        <f t="shared" si="3"/>
        <v>0</v>
      </c>
      <c r="AB18" s="59">
        <f t="shared" si="4"/>
        <v>0</v>
      </c>
      <c r="AC18" s="59">
        <f t="shared" si="5"/>
        <v>0</v>
      </c>
      <c r="AD18" s="60"/>
      <c r="AE18" s="59">
        <f t="shared" si="6"/>
        <v>0</v>
      </c>
      <c r="AF18" s="59">
        <f t="shared" si="7"/>
        <v>0</v>
      </c>
      <c r="AG18" s="59">
        <f t="shared" si="8"/>
        <v>0</v>
      </c>
      <c r="AH18" s="59">
        <f t="shared" si="9"/>
        <v>0</v>
      </c>
      <c r="AI18" s="59">
        <f t="shared" si="10"/>
        <v>0</v>
      </c>
      <c r="AJ18" s="59">
        <f t="shared" si="11"/>
        <v>0</v>
      </c>
      <c r="AK18" s="61" t="e">
        <f t="shared" si="12"/>
        <v>#DIV/0!</v>
      </c>
      <c r="AL18" s="63" t="str">
        <f t="shared" si="13"/>
        <v>0</v>
      </c>
    </row>
    <row r="19" spans="2:38">
      <c r="B19" s="59">
        <v>3.3</v>
      </c>
      <c r="C19" s="62"/>
      <c r="D19" s="62"/>
      <c r="E19" s="62"/>
      <c r="F19" s="62"/>
      <c r="G19" s="62"/>
      <c r="H19" s="62"/>
      <c r="I19" s="62"/>
      <c r="J19" s="62"/>
      <c r="K19" s="62"/>
      <c r="L19" s="62"/>
      <c r="M19" s="62"/>
      <c r="N19" s="62"/>
      <c r="O19" s="62"/>
      <c r="P19" s="62"/>
      <c r="Q19" s="62"/>
      <c r="R19" s="62"/>
      <c r="S19" s="62"/>
      <c r="T19" s="62"/>
      <c r="U19" s="62"/>
      <c r="V19" s="62"/>
      <c r="W19" s="60"/>
      <c r="X19" s="59">
        <f t="shared" si="0"/>
        <v>0</v>
      </c>
      <c r="Y19" s="59">
        <f t="shared" si="1"/>
        <v>0</v>
      </c>
      <c r="Z19" s="59">
        <f t="shared" si="2"/>
        <v>0</v>
      </c>
      <c r="AA19" s="59">
        <f t="shared" si="3"/>
        <v>0</v>
      </c>
      <c r="AB19" s="59">
        <f t="shared" si="4"/>
        <v>0</v>
      </c>
      <c r="AC19" s="59">
        <f t="shared" si="5"/>
        <v>0</v>
      </c>
      <c r="AD19" s="60"/>
      <c r="AE19" s="59">
        <f t="shared" si="6"/>
        <v>0</v>
      </c>
      <c r="AF19" s="59">
        <f t="shared" si="7"/>
        <v>0</v>
      </c>
      <c r="AG19" s="59">
        <f t="shared" si="8"/>
        <v>0</v>
      </c>
      <c r="AH19" s="59">
        <f t="shared" si="9"/>
        <v>0</v>
      </c>
      <c r="AI19" s="59">
        <f t="shared" si="10"/>
        <v>0</v>
      </c>
      <c r="AJ19" s="59">
        <f t="shared" si="11"/>
        <v>0</v>
      </c>
      <c r="AK19" s="61" t="e">
        <f t="shared" si="12"/>
        <v>#DIV/0!</v>
      </c>
      <c r="AL19" s="63" t="str">
        <f t="shared" si="13"/>
        <v>0</v>
      </c>
    </row>
    <row r="20" spans="2:38">
      <c r="B20" s="59">
        <v>3.4</v>
      </c>
      <c r="C20" s="62"/>
      <c r="D20" s="62"/>
      <c r="E20" s="62"/>
      <c r="F20" s="62"/>
      <c r="G20" s="62"/>
      <c r="H20" s="62"/>
      <c r="I20" s="62"/>
      <c r="J20" s="62"/>
      <c r="K20" s="62"/>
      <c r="L20" s="62"/>
      <c r="M20" s="62"/>
      <c r="N20" s="62"/>
      <c r="O20" s="62"/>
      <c r="P20" s="62"/>
      <c r="Q20" s="62"/>
      <c r="R20" s="62"/>
      <c r="S20" s="62"/>
      <c r="T20" s="62"/>
      <c r="U20" s="62"/>
      <c r="V20" s="62"/>
      <c r="W20" s="60"/>
      <c r="X20" s="59">
        <f t="shared" si="0"/>
        <v>0</v>
      </c>
      <c r="Y20" s="59">
        <f t="shared" si="1"/>
        <v>0</v>
      </c>
      <c r="Z20" s="59">
        <f t="shared" si="2"/>
        <v>0</v>
      </c>
      <c r="AA20" s="59">
        <f t="shared" si="3"/>
        <v>0</v>
      </c>
      <c r="AB20" s="59">
        <f t="shared" si="4"/>
        <v>0</v>
      </c>
      <c r="AC20" s="59">
        <f t="shared" si="5"/>
        <v>0</v>
      </c>
      <c r="AD20" s="60"/>
      <c r="AE20" s="59">
        <f t="shared" si="6"/>
        <v>0</v>
      </c>
      <c r="AF20" s="59">
        <f t="shared" si="7"/>
        <v>0</v>
      </c>
      <c r="AG20" s="59">
        <f t="shared" si="8"/>
        <v>0</v>
      </c>
      <c r="AH20" s="59">
        <f t="shared" si="9"/>
        <v>0</v>
      </c>
      <c r="AI20" s="59">
        <f t="shared" si="10"/>
        <v>0</v>
      </c>
      <c r="AJ20" s="59">
        <f t="shared" si="11"/>
        <v>0</v>
      </c>
      <c r="AK20" s="61" t="e">
        <f t="shared" si="12"/>
        <v>#DIV/0!</v>
      </c>
      <c r="AL20" s="63" t="str">
        <f t="shared" si="13"/>
        <v>0</v>
      </c>
    </row>
    <row r="21" spans="2:38">
      <c r="B21" s="59">
        <v>3.5</v>
      </c>
      <c r="C21" s="62"/>
      <c r="D21" s="62"/>
      <c r="E21" s="62"/>
      <c r="F21" s="62"/>
      <c r="G21" s="62"/>
      <c r="H21" s="62"/>
      <c r="I21" s="62"/>
      <c r="J21" s="62"/>
      <c r="K21" s="62"/>
      <c r="L21" s="62"/>
      <c r="M21" s="62"/>
      <c r="N21" s="62"/>
      <c r="O21" s="62"/>
      <c r="P21" s="62"/>
      <c r="Q21" s="62"/>
      <c r="R21" s="62"/>
      <c r="S21" s="62"/>
      <c r="T21" s="62"/>
      <c r="U21" s="62"/>
      <c r="V21" s="62"/>
      <c r="W21" s="60"/>
      <c r="X21" s="59">
        <f t="shared" si="0"/>
        <v>0</v>
      </c>
      <c r="Y21" s="59">
        <f t="shared" si="1"/>
        <v>0</v>
      </c>
      <c r="Z21" s="59">
        <f t="shared" si="2"/>
        <v>0</v>
      </c>
      <c r="AA21" s="59">
        <f t="shared" si="3"/>
        <v>0</v>
      </c>
      <c r="AB21" s="59">
        <f t="shared" si="4"/>
        <v>0</v>
      </c>
      <c r="AC21" s="59">
        <f t="shared" si="5"/>
        <v>0</v>
      </c>
      <c r="AD21" s="60"/>
      <c r="AE21" s="59">
        <f t="shared" si="6"/>
        <v>0</v>
      </c>
      <c r="AF21" s="59">
        <f t="shared" si="7"/>
        <v>0</v>
      </c>
      <c r="AG21" s="59">
        <f t="shared" si="8"/>
        <v>0</v>
      </c>
      <c r="AH21" s="59">
        <f t="shared" si="9"/>
        <v>0</v>
      </c>
      <c r="AI21" s="59">
        <f t="shared" si="10"/>
        <v>0</v>
      </c>
      <c r="AJ21" s="59">
        <f t="shared" si="11"/>
        <v>0</v>
      </c>
      <c r="AK21" s="61" t="e">
        <f t="shared" si="12"/>
        <v>#DIV/0!</v>
      </c>
      <c r="AL21" s="63" t="str">
        <f t="shared" si="13"/>
        <v>0</v>
      </c>
    </row>
    <row r="22" spans="2:38" ht="7.5" customHeight="1">
      <c r="B22" s="73"/>
      <c r="C22" s="74"/>
      <c r="D22" s="74"/>
      <c r="E22" s="74"/>
      <c r="F22" s="74"/>
      <c r="G22" s="74"/>
      <c r="H22" s="74"/>
      <c r="I22" s="74"/>
      <c r="J22" s="74"/>
      <c r="K22" s="74"/>
      <c r="L22" s="74"/>
      <c r="M22" s="74"/>
      <c r="N22" s="74"/>
      <c r="O22" s="74"/>
      <c r="P22" s="74"/>
      <c r="Q22" s="74"/>
      <c r="R22" s="74"/>
      <c r="S22" s="74"/>
      <c r="T22" s="74"/>
      <c r="U22" s="74"/>
      <c r="V22" s="74"/>
      <c r="W22" s="75"/>
      <c r="X22" s="73"/>
      <c r="Y22" s="73"/>
      <c r="Z22" s="73"/>
      <c r="AA22" s="73"/>
      <c r="AB22" s="73"/>
      <c r="AC22" s="73"/>
      <c r="AD22" s="75"/>
      <c r="AE22" s="73"/>
      <c r="AF22" s="73"/>
      <c r="AG22" s="73"/>
      <c r="AH22" s="73"/>
      <c r="AI22" s="73"/>
      <c r="AJ22" s="73"/>
      <c r="AK22" s="76"/>
      <c r="AL22" s="77"/>
    </row>
    <row r="23" spans="2:38">
      <c r="B23" s="59">
        <v>4.0999999999999996</v>
      </c>
      <c r="C23" s="62"/>
      <c r="D23" s="62"/>
      <c r="E23" s="62"/>
      <c r="F23" s="62"/>
      <c r="G23" s="62"/>
      <c r="H23" s="62"/>
      <c r="I23" s="62"/>
      <c r="J23" s="62"/>
      <c r="K23" s="62"/>
      <c r="L23" s="62"/>
      <c r="M23" s="62"/>
      <c r="N23" s="62"/>
      <c r="O23" s="62"/>
      <c r="P23" s="62"/>
      <c r="Q23" s="62"/>
      <c r="R23" s="62"/>
      <c r="S23" s="62"/>
      <c r="T23" s="62"/>
      <c r="U23" s="62"/>
      <c r="V23" s="62"/>
      <c r="W23" s="60"/>
      <c r="X23" s="59">
        <f t="shared" si="0"/>
        <v>0</v>
      </c>
      <c r="Y23" s="59">
        <f t="shared" si="1"/>
        <v>0</v>
      </c>
      <c r="Z23" s="59">
        <f t="shared" si="2"/>
        <v>0</v>
      </c>
      <c r="AA23" s="59">
        <f t="shared" si="3"/>
        <v>0</v>
      </c>
      <c r="AB23" s="59">
        <f t="shared" si="4"/>
        <v>0</v>
      </c>
      <c r="AC23" s="59">
        <f t="shared" si="5"/>
        <v>0</v>
      </c>
      <c r="AD23" s="60"/>
      <c r="AE23" s="59">
        <f t="shared" si="6"/>
        <v>0</v>
      </c>
      <c r="AF23" s="59">
        <f t="shared" si="7"/>
        <v>0</v>
      </c>
      <c r="AG23" s="59">
        <f t="shared" si="8"/>
        <v>0</v>
      </c>
      <c r="AH23" s="59">
        <f t="shared" si="9"/>
        <v>0</v>
      </c>
      <c r="AI23" s="59">
        <f t="shared" si="10"/>
        <v>0</v>
      </c>
      <c r="AJ23" s="59">
        <f t="shared" si="11"/>
        <v>0</v>
      </c>
      <c r="AK23" s="61" t="e">
        <f t="shared" si="12"/>
        <v>#DIV/0!</v>
      </c>
      <c r="AL23" s="63" t="str">
        <f t="shared" si="13"/>
        <v>0</v>
      </c>
    </row>
    <row r="24" spans="2:38">
      <c r="B24" s="59">
        <v>4.2</v>
      </c>
      <c r="C24" s="62"/>
      <c r="D24" s="62"/>
      <c r="E24" s="62"/>
      <c r="F24" s="62"/>
      <c r="G24" s="62"/>
      <c r="H24" s="62"/>
      <c r="I24" s="62"/>
      <c r="J24" s="62"/>
      <c r="K24" s="62"/>
      <c r="L24" s="62"/>
      <c r="M24" s="62"/>
      <c r="N24" s="62"/>
      <c r="O24" s="62"/>
      <c r="P24" s="62"/>
      <c r="Q24" s="62"/>
      <c r="R24" s="62"/>
      <c r="S24" s="62"/>
      <c r="T24" s="62"/>
      <c r="U24" s="62"/>
      <c r="V24" s="62"/>
      <c r="W24" s="60"/>
      <c r="X24" s="59">
        <f t="shared" si="0"/>
        <v>0</v>
      </c>
      <c r="Y24" s="59">
        <f t="shared" si="1"/>
        <v>0</v>
      </c>
      <c r="Z24" s="59">
        <f t="shared" si="2"/>
        <v>0</v>
      </c>
      <c r="AA24" s="59">
        <f t="shared" si="3"/>
        <v>0</v>
      </c>
      <c r="AB24" s="59">
        <f t="shared" si="4"/>
        <v>0</v>
      </c>
      <c r="AC24" s="59">
        <f t="shared" si="5"/>
        <v>0</v>
      </c>
      <c r="AD24" s="60"/>
      <c r="AE24" s="59">
        <f t="shared" si="6"/>
        <v>0</v>
      </c>
      <c r="AF24" s="59">
        <f t="shared" si="7"/>
        <v>0</v>
      </c>
      <c r="AG24" s="59">
        <f t="shared" si="8"/>
        <v>0</v>
      </c>
      <c r="AH24" s="59">
        <f t="shared" si="9"/>
        <v>0</v>
      </c>
      <c r="AI24" s="59">
        <f t="shared" si="10"/>
        <v>0</v>
      </c>
      <c r="AJ24" s="59">
        <f t="shared" si="11"/>
        <v>0</v>
      </c>
      <c r="AK24" s="61" t="e">
        <f t="shared" si="12"/>
        <v>#DIV/0!</v>
      </c>
      <c r="AL24" s="63" t="str">
        <f t="shared" si="13"/>
        <v>0</v>
      </c>
    </row>
    <row r="25" spans="2:38">
      <c r="B25" s="59">
        <v>4.3</v>
      </c>
      <c r="C25" s="62"/>
      <c r="D25" s="62"/>
      <c r="E25" s="62"/>
      <c r="F25" s="62"/>
      <c r="G25" s="62"/>
      <c r="H25" s="62"/>
      <c r="I25" s="62"/>
      <c r="J25" s="62"/>
      <c r="K25" s="62"/>
      <c r="L25" s="62"/>
      <c r="M25" s="62"/>
      <c r="N25" s="62"/>
      <c r="O25" s="62"/>
      <c r="P25" s="62"/>
      <c r="Q25" s="62"/>
      <c r="R25" s="62"/>
      <c r="S25" s="62"/>
      <c r="T25" s="62"/>
      <c r="U25" s="62"/>
      <c r="V25" s="62"/>
      <c r="W25" s="60"/>
      <c r="X25" s="59">
        <f t="shared" si="0"/>
        <v>0</v>
      </c>
      <c r="Y25" s="59">
        <f t="shared" si="1"/>
        <v>0</v>
      </c>
      <c r="Z25" s="59">
        <f t="shared" si="2"/>
        <v>0</v>
      </c>
      <c r="AA25" s="59">
        <f t="shared" si="3"/>
        <v>0</v>
      </c>
      <c r="AB25" s="59">
        <f t="shared" si="4"/>
        <v>0</v>
      </c>
      <c r="AC25" s="59">
        <f t="shared" si="5"/>
        <v>0</v>
      </c>
      <c r="AD25" s="60"/>
      <c r="AE25" s="59">
        <f t="shared" si="6"/>
        <v>0</v>
      </c>
      <c r="AF25" s="59">
        <f t="shared" si="7"/>
        <v>0</v>
      </c>
      <c r="AG25" s="59">
        <f t="shared" si="8"/>
        <v>0</v>
      </c>
      <c r="AH25" s="59">
        <f t="shared" si="9"/>
        <v>0</v>
      </c>
      <c r="AI25" s="59">
        <f t="shared" si="10"/>
        <v>0</v>
      </c>
      <c r="AJ25" s="59">
        <f t="shared" si="11"/>
        <v>0</v>
      </c>
      <c r="AK25" s="61" t="e">
        <f t="shared" si="12"/>
        <v>#DIV/0!</v>
      </c>
      <c r="AL25" s="63" t="str">
        <f t="shared" si="13"/>
        <v>0</v>
      </c>
    </row>
    <row r="26" spans="2:38">
      <c r="B26" s="59">
        <v>4.4000000000000004</v>
      </c>
      <c r="C26" s="62"/>
      <c r="D26" s="62"/>
      <c r="E26" s="62"/>
      <c r="F26" s="62"/>
      <c r="G26" s="62"/>
      <c r="H26" s="62"/>
      <c r="I26" s="62"/>
      <c r="J26" s="62"/>
      <c r="K26" s="62"/>
      <c r="L26" s="62"/>
      <c r="M26" s="62"/>
      <c r="N26" s="62"/>
      <c r="O26" s="62"/>
      <c r="P26" s="62"/>
      <c r="Q26" s="62"/>
      <c r="R26" s="62"/>
      <c r="S26" s="62"/>
      <c r="T26" s="62"/>
      <c r="U26" s="62"/>
      <c r="V26" s="62"/>
      <c r="W26" s="60"/>
      <c r="X26" s="59">
        <f t="shared" si="0"/>
        <v>0</v>
      </c>
      <c r="Y26" s="59">
        <f t="shared" si="1"/>
        <v>0</v>
      </c>
      <c r="Z26" s="59">
        <f t="shared" si="2"/>
        <v>0</v>
      </c>
      <c r="AA26" s="59">
        <f t="shared" si="3"/>
        <v>0</v>
      </c>
      <c r="AB26" s="59">
        <f t="shared" si="4"/>
        <v>0</v>
      </c>
      <c r="AC26" s="59">
        <f t="shared" si="5"/>
        <v>0</v>
      </c>
      <c r="AD26" s="60"/>
      <c r="AE26" s="59">
        <f t="shared" si="6"/>
        <v>0</v>
      </c>
      <c r="AF26" s="59">
        <f t="shared" si="7"/>
        <v>0</v>
      </c>
      <c r="AG26" s="59">
        <f t="shared" si="8"/>
        <v>0</v>
      </c>
      <c r="AH26" s="59">
        <f t="shared" si="9"/>
        <v>0</v>
      </c>
      <c r="AI26" s="59">
        <f t="shared" si="10"/>
        <v>0</v>
      </c>
      <c r="AJ26" s="59">
        <f t="shared" si="11"/>
        <v>0</v>
      </c>
      <c r="AK26" s="61" t="e">
        <f t="shared" si="12"/>
        <v>#DIV/0!</v>
      </c>
      <c r="AL26" s="63" t="str">
        <f t="shared" si="13"/>
        <v>0</v>
      </c>
    </row>
    <row r="27" spans="2:38" ht="7.5" customHeight="1">
      <c r="B27" s="73"/>
      <c r="C27" s="74"/>
      <c r="D27" s="74"/>
      <c r="E27" s="74"/>
      <c r="F27" s="74"/>
      <c r="G27" s="74"/>
      <c r="H27" s="74"/>
      <c r="I27" s="74"/>
      <c r="J27" s="74"/>
      <c r="K27" s="74"/>
      <c r="L27" s="74"/>
      <c r="M27" s="74"/>
      <c r="N27" s="74"/>
      <c r="O27" s="74"/>
      <c r="P27" s="74"/>
      <c r="Q27" s="74"/>
      <c r="R27" s="74"/>
      <c r="S27" s="74"/>
      <c r="T27" s="74"/>
      <c r="U27" s="74"/>
      <c r="V27" s="74"/>
      <c r="W27" s="75"/>
      <c r="X27" s="73"/>
      <c r="Y27" s="73"/>
      <c r="Z27" s="73"/>
      <c r="AA27" s="73"/>
      <c r="AB27" s="73"/>
      <c r="AC27" s="73"/>
      <c r="AD27" s="75"/>
      <c r="AE27" s="73"/>
      <c r="AF27" s="73"/>
      <c r="AG27" s="73"/>
      <c r="AH27" s="73"/>
      <c r="AI27" s="73"/>
      <c r="AJ27" s="73"/>
      <c r="AK27" s="76"/>
      <c r="AL27" s="77"/>
    </row>
    <row r="28" spans="2:38">
      <c r="B28" s="59">
        <v>5.0999999999999996</v>
      </c>
      <c r="C28" s="62"/>
      <c r="D28" s="62"/>
      <c r="E28" s="62"/>
      <c r="F28" s="62"/>
      <c r="G28" s="62"/>
      <c r="H28" s="62"/>
      <c r="I28" s="62"/>
      <c r="J28" s="62"/>
      <c r="K28" s="62"/>
      <c r="L28" s="62"/>
      <c r="M28" s="62"/>
      <c r="N28" s="62"/>
      <c r="O28" s="62"/>
      <c r="P28" s="62"/>
      <c r="Q28" s="62"/>
      <c r="R28" s="62"/>
      <c r="S28" s="62"/>
      <c r="T28" s="62"/>
      <c r="U28" s="62"/>
      <c r="V28" s="62"/>
      <c r="W28" s="60"/>
      <c r="X28" s="59">
        <f t="shared" si="0"/>
        <v>0</v>
      </c>
      <c r="Y28" s="59">
        <f t="shared" si="1"/>
        <v>0</v>
      </c>
      <c r="Z28" s="59">
        <f t="shared" si="2"/>
        <v>0</v>
      </c>
      <c r="AA28" s="59">
        <f t="shared" si="3"/>
        <v>0</v>
      </c>
      <c r="AB28" s="59">
        <f t="shared" si="4"/>
        <v>0</v>
      </c>
      <c r="AC28" s="59">
        <f t="shared" si="5"/>
        <v>0</v>
      </c>
      <c r="AD28" s="60"/>
      <c r="AE28" s="59">
        <f t="shared" si="6"/>
        <v>0</v>
      </c>
      <c r="AF28" s="59">
        <f t="shared" si="7"/>
        <v>0</v>
      </c>
      <c r="AG28" s="59">
        <f t="shared" si="8"/>
        <v>0</v>
      </c>
      <c r="AH28" s="59">
        <f t="shared" si="9"/>
        <v>0</v>
      </c>
      <c r="AI28" s="59">
        <f t="shared" si="10"/>
        <v>0</v>
      </c>
      <c r="AJ28" s="59">
        <f t="shared" si="11"/>
        <v>0</v>
      </c>
      <c r="AK28" s="61" t="e">
        <f t="shared" si="12"/>
        <v>#DIV/0!</v>
      </c>
      <c r="AL28" s="63" t="str">
        <f t="shared" si="13"/>
        <v>0</v>
      </c>
    </row>
    <row r="29" spans="2:38">
      <c r="B29" s="59">
        <v>5.2</v>
      </c>
      <c r="C29" s="62"/>
      <c r="D29" s="62"/>
      <c r="E29" s="62"/>
      <c r="F29" s="62"/>
      <c r="G29" s="62"/>
      <c r="H29" s="62"/>
      <c r="I29" s="62"/>
      <c r="J29" s="62"/>
      <c r="K29" s="62"/>
      <c r="L29" s="62"/>
      <c r="M29" s="62"/>
      <c r="N29" s="62"/>
      <c r="O29" s="62"/>
      <c r="P29" s="62"/>
      <c r="Q29" s="62"/>
      <c r="R29" s="62"/>
      <c r="S29" s="62"/>
      <c r="T29" s="62"/>
      <c r="U29" s="62"/>
      <c r="V29" s="62"/>
      <c r="W29" s="60"/>
      <c r="X29" s="59">
        <f t="shared" si="0"/>
        <v>0</v>
      </c>
      <c r="Y29" s="59">
        <f t="shared" si="1"/>
        <v>0</v>
      </c>
      <c r="Z29" s="59">
        <f t="shared" si="2"/>
        <v>0</v>
      </c>
      <c r="AA29" s="59">
        <f t="shared" si="3"/>
        <v>0</v>
      </c>
      <c r="AB29" s="59">
        <f t="shared" si="4"/>
        <v>0</v>
      </c>
      <c r="AC29" s="59">
        <f t="shared" si="5"/>
        <v>0</v>
      </c>
      <c r="AD29" s="60"/>
      <c r="AE29" s="59">
        <f t="shared" si="6"/>
        <v>0</v>
      </c>
      <c r="AF29" s="59">
        <f t="shared" si="7"/>
        <v>0</v>
      </c>
      <c r="AG29" s="59">
        <f t="shared" si="8"/>
        <v>0</v>
      </c>
      <c r="AH29" s="59">
        <f t="shared" si="9"/>
        <v>0</v>
      </c>
      <c r="AI29" s="59">
        <f t="shared" si="10"/>
        <v>0</v>
      </c>
      <c r="AJ29" s="59">
        <f t="shared" si="11"/>
        <v>0</v>
      </c>
      <c r="AK29" s="61" t="e">
        <f t="shared" si="12"/>
        <v>#DIV/0!</v>
      </c>
      <c r="AL29" s="63" t="str">
        <f t="shared" si="13"/>
        <v>0</v>
      </c>
    </row>
    <row r="30" spans="2:38">
      <c r="B30" s="59">
        <v>5.3</v>
      </c>
      <c r="C30" s="62"/>
      <c r="D30" s="62"/>
      <c r="E30" s="62"/>
      <c r="F30" s="62"/>
      <c r="G30" s="62"/>
      <c r="H30" s="62"/>
      <c r="I30" s="62"/>
      <c r="J30" s="62"/>
      <c r="K30" s="62"/>
      <c r="L30" s="62"/>
      <c r="M30" s="62"/>
      <c r="N30" s="62"/>
      <c r="O30" s="62"/>
      <c r="P30" s="62"/>
      <c r="Q30" s="62"/>
      <c r="R30" s="62"/>
      <c r="S30" s="62"/>
      <c r="T30" s="62"/>
      <c r="U30" s="62"/>
      <c r="V30" s="62"/>
      <c r="W30" s="60"/>
      <c r="X30" s="59">
        <f t="shared" si="0"/>
        <v>0</v>
      </c>
      <c r="Y30" s="59">
        <f t="shared" si="1"/>
        <v>0</v>
      </c>
      <c r="Z30" s="59">
        <f t="shared" si="2"/>
        <v>0</v>
      </c>
      <c r="AA30" s="59">
        <f t="shared" si="3"/>
        <v>0</v>
      </c>
      <c r="AB30" s="59">
        <f t="shared" si="4"/>
        <v>0</v>
      </c>
      <c r="AC30" s="59">
        <f t="shared" si="5"/>
        <v>0</v>
      </c>
      <c r="AD30" s="60"/>
      <c r="AE30" s="59">
        <f t="shared" si="6"/>
        <v>0</v>
      </c>
      <c r="AF30" s="59">
        <f t="shared" si="7"/>
        <v>0</v>
      </c>
      <c r="AG30" s="59">
        <f t="shared" si="8"/>
        <v>0</v>
      </c>
      <c r="AH30" s="59">
        <f t="shared" si="9"/>
        <v>0</v>
      </c>
      <c r="AI30" s="59">
        <f t="shared" si="10"/>
        <v>0</v>
      </c>
      <c r="AJ30" s="59">
        <f t="shared" si="11"/>
        <v>0</v>
      </c>
      <c r="AK30" s="61" t="e">
        <f t="shared" si="12"/>
        <v>#DIV/0!</v>
      </c>
      <c r="AL30" s="63" t="str">
        <f t="shared" si="13"/>
        <v>0</v>
      </c>
    </row>
    <row r="31" spans="2:38">
      <c r="B31" s="59">
        <v>5.4</v>
      </c>
      <c r="C31" s="62"/>
      <c r="D31" s="62"/>
      <c r="E31" s="62"/>
      <c r="F31" s="62"/>
      <c r="G31" s="62"/>
      <c r="H31" s="62"/>
      <c r="I31" s="62"/>
      <c r="J31" s="62"/>
      <c r="K31" s="62"/>
      <c r="L31" s="62"/>
      <c r="M31" s="62"/>
      <c r="N31" s="62"/>
      <c r="O31" s="62"/>
      <c r="P31" s="62"/>
      <c r="Q31" s="62"/>
      <c r="R31" s="62"/>
      <c r="S31" s="62"/>
      <c r="T31" s="62"/>
      <c r="U31" s="62"/>
      <c r="V31" s="62"/>
      <c r="W31" s="60"/>
      <c r="X31" s="59">
        <f t="shared" si="0"/>
        <v>0</v>
      </c>
      <c r="Y31" s="59">
        <f t="shared" si="1"/>
        <v>0</v>
      </c>
      <c r="Z31" s="59">
        <f t="shared" si="2"/>
        <v>0</v>
      </c>
      <c r="AA31" s="59">
        <f t="shared" si="3"/>
        <v>0</v>
      </c>
      <c r="AB31" s="59">
        <f t="shared" si="4"/>
        <v>0</v>
      </c>
      <c r="AC31" s="59">
        <f t="shared" si="5"/>
        <v>0</v>
      </c>
      <c r="AD31" s="60"/>
      <c r="AE31" s="59">
        <f t="shared" si="6"/>
        <v>0</v>
      </c>
      <c r="AF31" s="59">
        <f t="shared" si="7"/>
        <v>0</v>
      </c>
      <c r="AG31" s="59">
        <f t="shared" si="8"/>
        <v>0</v>
      </c>
      <c r="AH31" s="59">
        <f t="shared" si="9"/>
        <v>0</v>
      </c>
      <c r="AI31" s="59">
        <f t="shared" si="10"/>
        <v>0</v>
      </c>
      <c r="AJ31" s="59">
        <f t="shared" si="11"/>
        <v>0</v>
      </c>
      <c r="AK31" s="61" t="e">
        <f t="shared" si="12"/>
        <v>#DIV/0!</v>
      </c>
      <c r="AL31" s="63" t="str">
        <f t="shared" si="13"/>
        <v>0</v>
      </c>
    </row>
    <row r="32" spans="2:38">
      <c r="B32" s="59">
        <v>5.5</v>
      </c>
      <c r="C32" s="62"/>
      <c r="D32" s="62"/>
      <c r="E32" s="62"/>
      <c r="F32" s="62"/>
      <c r="G32" s="62"/>
      <c r="H32" s="62"/>
      <c r="I32" s="62"/>
      <c r="J32" s="62"/>
      <c r="K32" s="62"/>
      <c r="L32" s="62"/>
      <c r="M32" s="62"/>
      <c r="N32" s="62"/>
      <c r="O32" s="62"/>
      <c r="P32" s="62"/>
      <c r="Q32" s="62"/>
      <c r="R32" s="62"/>
      <c r="S32" s="62"/>
      <c r="T32" s="62"/>
      <c r="U32" s="62"/>
      <c r="V32" s="62"/>
      <c r="W32" s="60"/>
      <c r="X32" s="59">
        <f t="shared" si="0"/>
        <v>0</v>
      </c>
      <c r="Y32" s="59">
        <f t="shared" si="1"/>
        <v>0</v>
      </c>
      <c r="Z32" s="59">
        <f t="shared" si="2"/>
        <v>0</v>
      </c>
      <c r="AA32" s="59">
        <f t="shared" si="3"/>
        <v>0</v>
      </c>
      <c r="AB32" s="59">
        <f t="shared" si="4"/>
        <v>0</v>
      </c>
      <c r="AC32" s="59">
        <f t="shared" si="5"/>
        <v>0</v>
      </c>
      <c r="AD32" s="60"/>
      <c r="AE32" s="59">
        <f t="shared" si="6"/>
        <v>0</v>
      </c>
      <c r="AF32" s="59">
        <f t="shared" si="7"/>
        <v>0</v>
      </c>
      <c r="AG32" s="59">
        <f t="shared" si="8"/>
        <v>0</v>
      </c>
      <c r="AH32" s="59">
        <f t="shared" si="9"/>
        <v>0</v>
      </c>
      <c r="AI32" s="59">
        <f t="shared" si="10"/>
        <v>0</v>
      </c>
      <c r="AJ32" s="59">
        <f t="shared" si="11"/>
        <v>0</v>
      </c>
      <c r="AK32" s="61" t="e">
        <f t="shared" si="12"/>
        <v>#DIV/0!</v>
      </c>
      <c r="AL32" s="63" t="str">
        <f t="shared" si="13"/>
        <v>0</v>
      </c>
    </row>
    <row r="33" spans="2:38" ht="7.5" customHeight="1">
      <c r="B33" s="73"/>
      <c r="C33" s="74"/>
      <c r="D33" s="74"/>
      <c r="E33" s="74"/>
      <c r="F33" s="74"/>
      <c r="G33" s="74"/>
      <c r="H33" s="74"/>
      <c r="I33" s="74"/>
      <c r="J33" s="74"/>
      <c r="K33" s="74"/>
      <c r="L33" s="74"/>
      <c r="M33" s="74"/>
      <c r="N33" s="74"/>
      <c r="O33" s="74"/>
      <c r="P33" s="74"/>
      <c r="Q33" s="74"/>
      <c r="R33" s="74"/>
      <c r="S33" s="74"/>
      <c r="T33" s="74"/>
      <c r="U33" s="74"/>
      <c r="V33" s="74"/>
      <c r="W33" s="75"/>
      <c r="X33" s="73"/>
      <c r="Y33" s="73"/>
      <c r="Z33" s="73"/>
      <c r="AA33" s="73"/>
      <c r="AB33" s="73"/>
      <c r="AC33" s="73"/>
      <c r="AD33" s="75"/>
      <c r="AE33" s="73"/>
      <c r="AF33" s="73"/>
      <c r="AG33" s="73"/>
      <c r="AH33" s="73"/>
      <c r="AI33" s="73"/>
      <c r="AJ33" s="73"/>
      <c r="AK33" s="76"/>
      <c r="AL33" s="77"/>
    </row>
    <row r="34" spans="2:38">
      <c r="B34" s="59">
        <v>6.1</v>
      </c>
      <c r="C34" s="62"/>
      <c r="D34" s="62"/>
      <c r="E34" s="62"/>
      <c r="F34" s="62"/>
      <c r="G34" s="62"/>
      <c r="H34" s="62"/>
      <c r="I34" s="62"/>
      <c r="J34" s="62"/>
      <c r="K34" s="62"/>
      <c r="L34" s="62"/>
      <c r="M34" s="62"/>
      <c r="N34" s="62"/>
      <c r="O34" s="62"/>
      <c r="P34" s="62"/>
      <c r="Q34" s="62"/>
      <c r="R34" s="62"/>
      <c r="S34" s="62"/>
      <c r="T34" s="62"/>
      <c r="U34" s="62"/>
      <c r="V34" s="62"/>
      <c r="W34" s="60"/>
      <c r="X34" s="59">
        <f t="shared" si="0"/>
        <v>0</v>
      </c>
      <c r="Y34" s="59">
        <f t="shared" si="1"/>
        <v>0</v>
      </c>
      <c r="Z34" s="59">
        <f t="shared" si="2"/>
        <v>0</v>
      </c>
      <c r="AA34" s="59">
        <f t="shared" si="3"/>
        <v>0</v>
      </c>
      <c r="AB34" s="59">
        <f t="shared" si="4"/>
        <v>0</v>
      </c>
      <c r="AC34" s="59">
        <f t="shared" si="5"/>
        <v>0</v>
      </c>
      <c r="AD34" s="60"/>
      <c r="AE34" s="59">
        <f t="shared" si="6"/>
        <v>0</v>
      </c>
      <c r="AF34" s="59">
        <f t="shared" si="7"/>
        <v>0</v>
      </c>
      <c r="AG34" s="59">
        <f t="shared" si="8"/>
        <v>0</v>
      </c>
      <c r="AH34" s="59">
        <f t="shared" si="9"/>
        <v>0</v>
      </c>
      <c r="AI34" s="59">
        <f t="shared" si="10"/>
        <v>0</v>
      </c>
      <c r="AJ34" s="59">
        <f t="shared" si="11"/>
        <v>0</v>
      </c>
      <c r="AK34" s="61" t="e">
        <f t="shared" si="12"/>
        <v>#DIV/0!</v>
      </c>
      <c r="AL34" s="63" t="str">
        <f t="shared" si="13"/>
        <v>0</v>
      </c>
    </row>
    <row r="35" spans="2:38">
      <c r="B35" s="59">
        <v>6.2</v>
      </c>
      <c r="C35" s="62"/>
      <c r="D35" s="62"/>
      <c r="E35" s="62"/>
      <c r="F35" s="62"/>
      <c r="G35" s="62"/>
      <c r="H35" s="62"/>
      <c r="I35" s="62"/>
      <c r="J35" s="62"/>
      <c r="K35" s="62"/>
      <c r="L35" s="62"/>
      <c r="M35" s="62"/>
      <c r="N35" s="62"/>
      <c r="O35" s="62"/>
      <c r="P35" s="62"/>
      <c r="Q35" s="62"/>
      <c r="R35" s="62"/>
      <c r="S35" s="62"/>
      <c r="T35" s="62"/>
      <c r="U35" s="62"/>
      <c r="V35" s="62"/>
      <c r="W35" s="60"/>
      <c r="X35" s="59">
        <f t="shared" si="0"/>
        <v>0</v>
      </c>
      <c r="Y35" s="59">
        <f t="shared" si="1"/>
        <v>0</v>
      </c>
      <c r="Z35" s="59">
        <f t="shared" si="2"/>
        <v>0</v>
      </c>
      <c r="AA35" s="59">
        <f t="shared" si="3"/>
        <v>0</v>
      </c>
      <c r="AB35" s="59">
        <f t="shared" si="4"/>
        <v>0</v>
      </c>
      <c r="AC35" s="59">
        <f t="shared" si="5"/>
        <v>0</v>
      </c>
      <c r="AD35" s="60"/>
      <c r="AE35" s="59">
        <f t="shared" si="6"/>
        <v>0</v>
      </c>
      <c r="AF35" s="59">
        <f t="shared" si="7"/>
        <v>0</v>
      </c>
      <c r="AG35" s="59">
        <f t="shared" si="8"/>
        <v>0</v>
      </c>
      <c r="AH35" s="59">
        <f t="shared" si="9"/>
        <v>0</v>
      </c>
      <c r="AI35" s="59">
        <f t="shared" si="10"/>
        <v>0</v>
      </c>
      <c r="AJ35" s="59">
        <f t="shared" si="11"/>
        <v>0</v>
      </c>
      <c r="AK35" s="61" t="e">
        <f t="shared" si="12"/>
        <v>#DIV/0!</v>
      </c>
      <c r="AL35" s="63" t="str">
        <f t="shared" si="13"/>
        <v>0</v>
      </c>
    </row>
    <row r="36" spans="2:38">
      <c r="B36" s="59">
        <v>6.3</v>
      </c>
      <c r="C36" s="62"/>
      <c r="D36" s="62"/>
      <c r="E36" s="62"/>
      <c r="F36" s="62"/>
      <c r="G36" s="62"/>
      <c r="H36" s="62"/>
      <c r="I36" s="62"/>
      <c r="J36" s="62"/>
      <c r="K36" s="62"/>
      <c r="L36" s="62"/>
      <c r="M36" s="62"/>
      <c r="N36" s="62"/>
      <c r="O36" s="62"/>
      <c r="P36" s="62"/>
      <c r="Q36" s="62"/>
      <c r="R36" s="62"/>
      <c r="S36" s="62"/>
      <c r="T36" s="62"/>
      <c r="U36" s="62"/>
      <c r="V36" s="62"/>
      <c r="W36" s="60"/>
      <c r="X36" s="59">
        <f t="shared" si="0"/>
        <v>0</v>
      </c>
      <c r="Y36" s="59">
        <f t="shared" si="1"/>
        <v>0</v>
      </c>
      <c r="Z36" s="59">
        <f t="shared" si="2"/>
        <v>0</v>
      </c>
      <c r="AA36" s="59">
        <f t="shared" si="3"/>
        <v>0</v>
      </c>
      <c r="AB36" s="59">
        <f t="shared" si="4"/>
        <v>0</v>
      </c>
      <c r="AC36" s="59">
        <f t="shared" si="5"/>
        <v>0</v>
      </c>
      <c r="AD36" s="60"/>
      <c r="AE36" s="59">
        <f t="shared" si="6"/>
        <v>0</v>
      </c>
      <c r="AF36" s="59">
        <f t="shared" si="7"/>
        <v>0</v>
      </c>
      <c r="AG36" s="59">
        <f t="shared" si="8"/>
        <v>0</v>
      </c>
      <c r="AH36" s="59">
        <f t="shared" si="9"/>
        <v>0</v>
      </c>
      <c r="AI36" s="59">
        <f t="shared" si="10"/>
        <v>0</v>
      </c>
      <c r="AJ36" s="59">
        <f t="shared" si="11"/>
        <v>0</v>
      </c>
      <c r="AK36" s="61" t="e">
        <f t="shared" si="12"/>
        <v>#DIV/0!</v>
      </c>
      <c r="AL36" s="63" t="str">
        <f t="shared" si="13"/>
        <v>0</v>
      </c>
    </row>
    <row r="37" spans="2:38">
      <c r="B37" s="59">
        <v>6.4</v>
      </c>
      <c r="C37" s="62"/>
      <c r="D37" s="62"/>
      <c r="E37" s="62"/>
      <c r="F37" s="62"/>
      <c r="G37" s="62"/>
      <c r="H37" s="62"/>
      <c r="I37" s="62"/>
      <c r="J37" s="62"/>
      <c r="K37" s="62"/>
      <c r="L37" s="62"/>
      <c r="M37" s="62"/>
      <c r="N37" s="62"/>
      <c r="O37" s="62"/>
      <c r="P37" s="62"/>
      <c r="Q37" s="62"/>
      <c r="R37" s="62"/>
      <c r="S37" s="62"/>
      <c r="T37" s="62"/>
      <c r="U37" s="62"/>
      <c r="V37" s="62"/>
      <c r="W37" s="60"/>
      <c r="X37" s="59">
        <f t="shared" si="0"/>
        <v>0</v>
      </c>
      <c r="Y37" s="59">
        <f t="shared" si="1"/>
        <v>0</v>
      </c>
      <c r="Z37" s="59">
        <f t="shared" si="2"/>
        <v>0</v>
      </c>
      <c r="AA37" s="59">
        <f t="shared" si="3"/>
        <v>0</v>
      </c>
      <c r="AB37" s="59">
        <f t="shared" si="4"/>
        <v>0</v>
      </c>
      <c r="AC37" s="59">
        <f t="shared" si="5"/>
        <v>0</v>
      </c>
      <c r="AD37" s="60"/>
      <c r="AE37" s="59">
        <f t="shared" si="6"/>
        <v>0</v>
      </c>
      <c r="AF37" s="59">
        <f t="shared" si="7"/>
        <v>0</v>
      </c>
      <c r="AG37" s="59">
        <f t="shared" si="8"/>
        <v>0</v>
      </c>
      <c r="AH37" s="59">
        <f t="shared" si="9"/>
        <v>0</v>
      </c>
      <c r="AI37" s="59">
        <f t="shared" si="10"/>
        <v>0</v>
      </c>
      <c r="AJ37" s="59">
        <f t="shared" si="11"/>
        <v>0</v>
      </c>
      <c r="AK37" s="61" t="e">
        <f t="shared" si="12"/>
        <v>#DIV/0!</v>
      </c>
      <c r="AL37" s="63" t="str">
        <f t="shared" si="13"/>
        <v>0</v>
      </c>
    </row>
    <row r="38" spans="2:38">
      <c r="B38" s="59">
        <v>6.5</v>
      </c>
      <c r="C38" s="62"/>
      <c r="D38" s="62"/>
      <c r="E38" s="62"/>
      <c r="F38" s="62"/>
      <c r="G38" s="62"/>
      <c r="H38" s="62"/>
      <c r="I38" s="62"/>
      <c r="J38" s="62"/>
      <c r="K38" s="62"/>
      <c r="L38" s="62"/>
      <c r="M38" s="62"/>
      <c r="N38" s="62"/>
      <c r="O38" s="62"/>
      <c r="P38" s="62"/>
      <c r="Q38" s="62"/>
      <c r="R38" s="62"/>
      <c r="S38" s="62"/>
      <c r="T38" s="62"/>
      <c r="U38" s="62"/>
      <c r="V38" s="62"/>
      <c r="W38" s="60"/>
      <c r="X38" s="59">
        <f t="shared" ref="X38:X39" si="14">COUNTIF(C38:W38,"E")</f>
        <v>0</v>
      </c>
      <c r="Y38" s="59">
        <f t="shared" ref="Y38:Y39" si="15">COUNTIF(C38:W38,"D")</f>
        <v>0</v>
      </c>
      <c r="Z38" s="59">
        <f t="shared" ref="Z38:Z39" si="16">COUNTIF(C38:W38,"C")</f>
        <v>0</v>
      </c>
      <c r="AA38" s="59">
        <f t="shared" ref="AA38:AA39" si="17">COUNTIF(C38:W38,"B")</f>
        <v>0</v>
      </c>
      <c r="AB38" s="59">
        <f t="shared" ref="AB38:AB39" si="18">COUNTIF(C38:W38,"A")</f>
        <v>0</v>
      </c>
      <c r="AC38" s="59">
        <f t="shared" ref="AC38:AC39" si="19">SUM(X38:AB38)</f>
        <v>0</v>
      </c>
      <c r="AD38" s="60"/>
      <c r="AE38" s="59">
        <f t="shared" ref="AE38:AE39" si="20">X38*0</f>
        <v>0</v>
      </c>
      <c r="AF38" s="59">
        <f t="shared" ref="AF38:AF39" si="21">Y38*10</f>
        <v>0</v>
      </c>
      <c r="AG38" s="59">
        <f t="shared" ref="AG38:AG39" si="22">Z38*25</f>
        <v>0</v>
      </c>
      <c r="AH38" s="59">
        <f t="shared" ref="AH38:AH39" si="23">AA38*50</f>
        <v>0</v>
      </c>
      <c r="AI38" s="59">
        <f t="shared" ref="AI38:AI39" si="24">AB38*75</f>
        <v>0</v>
      </c>
      <c r="AJ38" s="59">
        <f t="shared" ref="AJ38:AJ39" si="25">SUM(AE38:AI38)</f>
        <v>0</v>
      </c>
      <c r="AK38" s="61" t="e">
        <f t="shared" ref="AK38:AK39" si="26">AJ38/AC38</f>
        <v>#DIV/0!</v>
      </c>
      <c r="AL38" s="63" t="str">
        <f t="shared" ref="AL38:AL39" si="27">IFERROR(IF(AK38&gt;=62.5,"A",IF(AND(AK38&lt;62.5,AK38&gt;=37.5),"B",IF(AND(AK38&lt;37.5,AK38&gt;=17.5),"C",IF(AND(AK38&gt;=5,AK38&lt;17.5),"D",IF(AK38&lt;5,"E"))))),"0")</f>
        <v>0</v>
      </c>
    </row>
    <row r="39" spans="2:38">
      <c r="B39" s="59">
        <v>6.6</v>
      </c>
      <c r="C39" s="62"/>
      <c r="D39" s="62"/>
      <c r="E39" s="62"/>
      <c r="F39" s="62"/>
      <c r="G39" s="62"/>
      <c r="H39" s="62"/>
      <c r="I39" s="62"/>
      <c r="J39" s="62"/>
      <c r="K39" s="62"/>
      <c r="L39" s="62"/>
      <c r="M39" s="62"/>
      <c r="N39" s="62"/>
      <c r="O39" s="62"/>
      <c r="P39" s="62"/>
      <c r="Q39" s="62"/>
      <c r="R39" s="62"/>
      <c r="S39" s="62"/>
      <c r="T39" s="62"/>
      <c r="U39" s="62"/>
      <c r="V39" s="62"/>
      <c r="W39" s="60"/>
      <c r="X39" s="59">
        <f t="shared" si="14"/>
        <v>0</v>
      </c>
      <c r="Y39" s="59">
        <f t="shared" si="15"/>
        <v>0</v>
      </c>
      <c r="Z39" s="59">
        <f t="shared" si="16"/>
        <v>0</v>
      </c>
      <c r="AA39" s="59">
        <f t="shared" si="17"/>
        <v>0</v>
      </c>
      <c r="AB39" s="59">
        <f t="shared" si="18"/>
        <v>0</v>
      </c>
      <c r="AC39" s="59">
        <f t="shared" si="19"/>
        <v>0</v>
      </c>
      <c r="AD39" s="60"/>
      <c r="AE39" s="59">
        <f t="shared" si="20"/>
        <v>0</v>
      </c>
      <c r="AF39" s="59">
        <f t="shared" si="21"/>
        <v>0</v>
      </c>
      <c r="AG39" s="59">
        <f t="shared" si="22"/>
        <v>0</v>
      </c>
      <c r="AH39" s="59">
        <f t="shared" si="23"/>
        <v>0</v>
      </c>
      <c r="AI39" s="59">
        <f t="shared" si="24"/>
        <v>0</v>
      </c>
      <c r="AJ39" s="59">
        <f t="shared" si="25"/>
        <v>0</v>
      </c>
      <c r="AK39" s="61" t="e">
        <f t="shared" si="26"/>
        <v>#DIV/0!</v>
      </c>
      <c r="AL39" s="63" t="str">
        <f t="shared" si="27"/>
        <v>0</v>
      </c>
    </row>
    <row r="40" spans="2:38" ht="7.5" customHeight="1">
      <c r="B40" s="73"/>
      <c r="C40" s="74"/>
      <c r="D40" s="74"/>
      <c r="E40" s="74"/>
      <c r="F40" s="74"/>
      <c r="G40" s="74"/>
      <c r="H40" s="74"/>
      <c r="I40" s="74"/>
      <c r="J40" s="74"/>
      <c r="K40" s="74"/>
      <c r="L40" s="74"/>
      <c r="M40" s="74"/>
      <c r="N40" s="74"/>
      <c r="O40" s="74"/>
      <c r="P40" s="74"/>
      <c r="Q40" s="74"/>
      <c r="R40" s="74"/>
      <c r="S40" s="74"/>
      <c r="T40" s="74"/>
      <c r="U40" s="74"/>
      <c r="V40" s="74"/>
      <c r="W40" s="75"/>
      <c r="X40" s="73"/>
      <c r="Y40" s="73"/>
      <c r="Z40" s="73"/>
      <c r="AA40" s="73"/>
      <c r="AB40" s="73"/>
      <c r="AC40" s="73"/>
      <c r="AD40" s="75"/>
      <c r="AE40" s="73"/>
      <c r="AF40" s="73"/>
      <c r="AG40" s="73"/>
      <c r="AH40" s="73"/>
      <c r="AI40" s="73"/>
      <c r="AJ40" s="73"/>
      <c r="AK40" s="76"/>
      <c r="AL40" s="77"/>
    </row>
    <row r="41" spans="2:38">
      <c r="B41" s="59">
        <v>7.1</v>
      </c>
      <c r="C41" s="62"/>
      <c r="D41" s="62"/>
      <c r="E41" s="62"/>
      <c r="F41" s="62"/>
      <c r="G41" s="62"/>
      <c r="H41" s="62"/>
      <c r="I41" s="62"/>
      <c r="J41" s="62"/>
      <c r="K41" s="62"/>
      <c r="L41" s="62"/>
      <c r="M41" s="62"/>
      <c r="N41" s="62"/>
      <c r="O41" s="62"/>
      <c r="P41" s="62"/>
      <c r="Q41" s="62"/>
      <c r="R41" s="62"/>
      <c r="S41" s="62"/>
      <c r="T41" s="62"/>
      <c r="U41" s="62"/>
      <c r="V41" s="62"/>
      <c r="W41" s="60"/>
      <c r="X41" s="59">
        <f t="shared" si="0"/>
        <v>0</v>
      </c>
      <c r="Y41" s="59">
        <f t="shared" si="1"/>
        <v>0</v>
      </c>
      <c r="Z41" s="59">
        <f t="shared" si="2"/>
        <v>0</v>
      </c>
      <c r="AA41" s="59">
        <f t="shared" si="3"/>
        <v>0</v>
      </c>
      <c r="AB41" s="59">
        <f t="shared" si="4"/>
        <v>0</v>
      </c>
      <c r="AC41" s="59">
        <f t="shared" si="5"/>
        <v>0</v>
      </c>
      <c r="AD41" s="60"/>
      <c r="AE41" s="59">
        <f t="shared" si="6"/>
        <v>0</v>
      </c>
      <c r="AF41" s="59">
        <f t="shared" si="7"/>
        <v>0</v>
      </c>
      <c r="AG41" s="59">
        <f t="shared" si="8"/>
        <v>0</v>
      </c>
      <c r="AH41" s="59">
        <f t="shared" si="9"/>
        <v>0</v>
      </c>
      <c r="AI41" s="59">
        <f t="shared" si="10"/>
        <v>0</v>
      </c>
      <c r="AJ41" s="59">
        <f t="shared" si="11"/>
        <v>0</v>
      </c>
      <c r="AK41" s="61" t="e">
        <f t="shared" si="12"/>
        <v>#DIV/0!</v>
      </c>
      <c r="AL41" s="63" t="str">
        <f t="shared" si="13"/>
        <v>0</v>
      </c>
    </row>
    <row r="42" spans="2:38">
      <c r="B42" s="59">
        <v>7.2</v>
      </c>
      <c r="C42" s="62"/>
      <c r="D42" s="62"/>
      <c r="E42" s="62"/>
      <c r="F42" s="62"/>
      <c r="G42" s="62"/>
      <c r="H42" s="62"/>
      <c r="I42" s="62"/>
      <c r="J42" s="62"/>
      <c r="K42" s="62"/>
      <c r="L42" s="62"/>
      <c r="M42" s="62"/>
      <c r="N42" s="62"/>
      <c r="O42" s="62"/>
      <c r="P42" s="62"/>
      <c r="Q42" s="62"/>
      <c r="R42" s="62"/>
      <c r="S42" s="62"/>
      <c r="T42" s="62"/>
      <c r="U42" s="62"/>
      <c r="V42" s="62"/>
      <c r="W42" s="60"/>
      <c r="X42" s="59">
        <f t="shared" si="0"/>
        <v>0</v>
      </c>
      <c r="Y42" s="59">
        <f t="shared" si="1"/>
        <v>0</v>
      </c>
      <c r="Z42" s="59">
        <f t="shared" si="2"/>
        <v>0</v>
      </c>
      <c r="AA42" s="59">
        <f t="shared" si="3"/>
        <v>0</v>
      </c>
      <c r="AB42" s="59">
        <f t="shared" si="4"/>
        <v>0</v>
      </c>
      <c r="AC42" s="59">
        <f t="shared" si="5"/>
        <v>0</v>
      </c>
      <c r="AD42" s="60"/>
      <c r="AE42" s="59">
        <f t="shared" si="6"/>
        <v>0</v>
      </c>
      <c r="AF42" s="59">
        <f t="shared" si="7"/>
        <v>0</v>
      </c>
      <c r="AG42" s="59">
        <f t="shared" si="8"/>
        <v>0</v>
      </c>
      <c r="AH42" s="59">
        <f t="shared" si="9"/>
        <v>0</v>
      </c>
      <c r="AI42" s="59">
        <f t="shared" si="10"/>
        <v>0</v>
      </c>
      <c r="AJ42" s="59">
        <f t="shared" si="11"/>
        <v>0</v>
      </c>
      <c r="AK42" s="61" t="e">
        <f t="shared" si="12"/>
        <v>#DIV/0!</v>
      </c>
      <c r="AL42" s="63" t="str">
        <f t="shared" si="13"/>
        <v>0</v>
      </c>
    </row>
    <row r="43" spans="2:38">
      <c r="B43" s="59">
        <v>7.3</v>
      </c>
      <c r="C43" s="62"/>
      <c r="D43" s="62"/>
      <c r="E43" s="62"/>
      <c r="F43" s="62"/>
      <c r="G43" s="62"/>
      <c r="H43" s="62"/>
      <c r="I43" s="62"/>
      <c r="J43" s="62"/>
      <c r="K43" s="62"/>
      <c r="L43" s="62"/>
      <c r="M43" s="62"/>
      <c r="N43" s="62"/>
      <c r="O43" s="62"/>
      <c r="P43" s="62"/>
      <c r="Q43" s="62"/>
      <c r="R43" s="62"/>
      <c r="S43" s="62"/>
      <c r="T43" s="62"/>
      <c r="U43" s="62"/>
      <c r="V43" s="62"/>
      <c r="W43" s="60"/>
      <c r="X43" s="59">
        <f t="shared" si="0"/>
        <v>0</v>
      </c>
      <c r="Y43" s="59">
        <f t="shared" si="1"/>
        <v>0</v>
      </c>
      <c r="Z43" s="59">
        <f t="shared" si="2"/>
        <v>0</v>
      </c>
      <c r="AA43" s="59">
        <f t="shared" si="3"/>
        <v>0</v>
      </c>
      <c r="AB43" s="59">
        <f t="shared" si="4"/>
        <v>0</v>
      </c>
      <c r="AC43" s="59">
        <f t="shared" si="5"/>
        <v>0</v>
      </c>
      <c r="AD43" s="60"/>
      <c r="AE43" s="59">
        <f t="shared" si="6"/>
        <v>0</v>
      </c>
      <c r="AF43" s="59">
        <f t="shared" si="7"/>
        <v>0</v>
      </c>
      <c r="AG43" s="59">
        <f t="shared" si="8"/>
        <v>0</v>
      </c>
      <c r="AH43" s="59">
        <f t="shared" si="9"/>
        <v>0</v>
      </c>
      <c r="AI43" s="59">
        <f t="shared" si="10"/>
        <v>0</v>
      </c>
      <c r="AJ43" s="59">
        <f t="shared" si="11"/>
        <v>0</v>
      </c>
      <c r="AK43" s="61" t="e">
        <f t="shared" si="12"/>
        <v>#DIV/0!</v>
      </c>
      <c r="AL43" s="63" t="str">
        <f t="shared" si="13"/>
        <v>0</v>
      </c>
    </row>
    <row r="44" spans="2:38">
      <c r="B44" s="59">
        <v>7.4</v>
      </c>
      <c r="C44" s="62"/>
      <c r="D44" s="62"/>
      <c r="E44" s="62"/>
      <c r="F44" s="62"/>
      <c r="G44" s="62"/>
      <c r="H44" s="62"/>
      <c r="I44" s="62"/>
      <c r="J44" s="62"/>
      <c r="K44" s="62"/>
      <c r="L44" s="62"/>
      <c r="M44" s="62"/>
      <c r="N44" s="62"/>
      <c r="O44" s="62"/>
      <c r="P44" s="62"/>
      <c r="Q44" s="62"/>
      <c r="R44" s="62"/>
      <c r="S44" s="62"/>
      <c r="T44" s="62"/>
      <c r="U44" s="62"/>
      <c r="V44" s="62"/>
      <c r="W44" s="60"/>
      <c r="X44" s="59">
        <f t="shared" si="0"/>
        <v>0</v>
      </c>
      <c r="Y44" s="59">
        <f t="shared" si="1"/>
        <v>0</v>
      </c>
      <c r="Z44" s="59">
        <f t="shared" si="2"/>
        <v>0</v>
      </c>
      <c r="AA44" s="59">
        <f t="shared" si="3"/>
        <v>0</v>
      </c>
      <c r="AB44" s="59">
        <f t="shared" si="4"/>
        <v>0</v>
      </c>
      <c r="AC44" s="59">
        <f t="shared" si="5"/>
        <v>0</v>
      </c>
      <c r="AD44" s="60"/>
      <c r="AE44" s="59">
        <f t="shared" si="6"/>
        <v>0</v>
      </c>
      <c r="AF44" s="59">
        <f t="shared" si="7"/>
        <v>0</v>
      </c>
      <c r="AG44" s="59">
        <f t="shared" si="8"/>
        <v>0</v>
      </c>
      <c r="AH44" s="59">
        <f t="shared" si="9"/>
        <v>0</v>
      </c>
      <c r="AI44" s="59">
        <f t="shared" si="10"/>
        <v>0</v>
      </c>
      <c r="AJ44" s="59">
        <f t="shared" si="11"/>
        <v>0</v>
      </c>
      <c r="AK44" s="61" t="e">
        <f t="shared" si="12"/>
        <v>#DIV/0!</v>
      </c>
      <c r="AL44" s="63" t="str">
        <f t="shared" si="13"/>
        <v>0</v>
      </c>
    </row>
    <row r="45" spans="2:38">
      <c r="B45" s="59">
        <v>7.5</v>
      </c>
      <c r="C45" s="62"/>
      <c r="D45" s="62"/>
      <c r="E45" s="62"/>
      <c r="F45" s="62"/>
      <c r="G45" s="62"/>
      <c r="H45" s="62"/>
      <c r="I45" s="62"/>
      <c r="J45" s="62"/>
      <c r="K45" s="62"/>
      <c r="L45" s="62"/>
      <c r="M45" s="62"/>
      <c r="N45" s="62"/>
      <c r="O45" s="62"/>
      <c r="P45" s="62"/>
      <c r="Q45" s="62"/>
      <c r="R45" s="62"/>
      <c r="S45" s="62"/>
      <c r="T45" s="62"/>
      <c r="U45" s="62"/>
      <c r="V45" s="62"/>
      <c r="W45" s="60"/>
      <c r="X45" s="59">
        <f t="shared" ref="X45:X46" si="28">COUNTIF(C45:W45,"E")</f>
        <v>0</v>
      </c>
      <c r="Y45" s="59">
        <f t="shared" ref="Y45:Y46" si="29">COUNTIF(C45:W45,"D")</f>
        <v>0</v>
      </c>
      <c r="Z45" s="59">
        <f t="shared" ref="Z45:Z46" si="30">COUNTIF(C45:W45,"C")</f>
        <v>0</v>
      </c>
      <c r="AA45" s="59">
        <f t="shared" ref="AA45:AA46" si="31">COUNTIF(C45:W45,"B")</f>
        <v>0</v>
      </c>
      <c r="AB45" s="59">
        <f t="shared" ref="AB45:AB46" si="32">COUNTIF(C45:W45,"A")</f>
        <v>0</v>
      </c>
      <c r="AC45" s="59">
        <f t="shared" ref="AC45:AC46" si="33">SUM(X45:AB45)</f>
        <v>0</v>
      </c>
      <c r="AD45" s="60"/>
      <c r="AE45" s="59">
        <f t="shared" ref="AE45:AE46" si="34">X45*0</f>
        <v>0</v>
      </c>
      <c r="AF45" s="59">
        <f t="shared" ref="AF45:AF46" si="35">Y45*10</f>
        <v>0</v>
      </c>
      <c r="AG45" s="59">
        <f t="shared" ref="AG45:AG46" si="36">Z45*25</f>
        <v>0</v>
      </c>
      <c r="AH45" s="59">
        <f t="shared" ref="AH45:AH46" si="37">AA45*50</f>
        <v>0</v>
      </c>
      <c r="AI45" s="59">
        <f t="shared" ref="AI45:AI46" si="38">AB45*75</f>
        <v>0</v>
      </c>
      <c r="AJ45" s="59">
        <f t="shared" ref="AJ45:AJ46" si="39">SUM(AE45:AI45)</f>
        <v>0</v>
      </c>
      <c r="AK45" s="61" t="e">
        <f t="shared" ref="AK45:AK46" si="40">AJ45/AC45</f>
        <v>#DIV/0!</v>
      </c>
      <c r="AL45" s="63" t="str">
        <f t="shared" ref="AL45:AL46" si="41">IFERROR(IF(AK45&gt;=62.5,"A",IF(AND(AK45&lt;62.5,AK45&gt;=37.5),"B",IF(AND(AK45&lt;37.5,AK45&gt;=17.5),"C",IF(AND(AK45&gt;=5,AK45&lt;17.5),"D",IF(AK45&lt;5,"E"))))),"0")</f>
        <v>0</v>
      </c>
    </row>
    <row r="46" spans="2:38">
      <c r="B46" s="59">
        <v>7.6</v>
      </c>
      <c r="C46" s="62"/>
      <c r="D46" s="62"/>
      <c r="E46" s="62"/>
      <c r="F46" s="62"/>
      <c r="G46" s="62"/>
      <c r="H46" s="62"/>
      <c r="I46" s="62"/>
      <c r="J46" s="62"/>
      <c r="K46" s="62"/>
      <c r="L46" s="62"/>
      <c r="M46" s="62"/>
      <c r="N46" s="62"/>
      <c r="O46" s="62"/>
      <c r="P46" s="62"/>
      <c r="Q46" s="62"/>
      <c r="R46" s="62"/>
      <c r="S46" s="62"/>
      <c r="T46" s="62"/>
      <c r="U46" s="62"/>
      <c r="V46" s="62"/>
      <c r="W46" s="60"/>
      <c r="X46" s="59">
        <f t="shared" si="28"/>
        <v>0</v>
      </c>
      <c r="Y46" s="59">
        <f t="shared" si="29"/>
        <v>0</v>
      </c>
      <c r="Z46" s="59">
        <f t="shared" si="30"/>
        <v>0</v>
      </c>
      <c r="AA46" s="59">
        <f t="shared" si="31"/>
        <v>0</v>
      </c>
      <c r="AB46" s="59">
        <f t="shared" si="32"/>
        <v>0</v>
      </c>
      <c r="AC46" s="59">
        <f t="shared" si="33"/>
        <v>0</v>
      </c>
      <c r="AD46" s="60"/>
      <c r="AE46" s="59">
        <f t="shared" si="34"/>
        <v>0</v>
      </c>
      <c r="AF46" s="59">
        <f t="shared" si="35"/>
        <v>0</v>
      </c>
      <c r="AG46" s="59">
        <f t="shared" si="36"/>
        <v>0</v>
      </c>
      <c r="AH46" s="59">
        <f t="shared" si="37"/>
        <v>0</v>
      </c>
      <c r="AI46" s="59">
        <f t="shared" si="38"/>
        <v>0</v>
      </c>
      <c r="AJ46" s="59">
        <f t="shared" si="39"/>
        <v>0</v>
      </c>
      <c r="AK46" s="61" t="e">
        <f t="shared" si="40"/>
        <v>#DIV/0!</v>
      </c>
      <c r="AL46" s="63" t="str">
        <f t="shared" si="41"/>
        <v>0</v>
      </c>
    </row>
  </sheetData>
  <sheetProtection sheet="1" objects="1" scenarios="1" selectLockedCells="1"/>
  <mergeCells count="3">
    <mergeCell ref="C4:V4"/>
    <mergeCell ref="X4:AB4"/>
    <mergeCell ref="AE4:AI4"/>
  </mergeCells>
  <dataValidations count="1">
    <dataValidation type="list" allowBlank="1" showDropDown="1" showInputMessage="1" showErrorMessage="1" sqref="C6:V46">
      <formula1>"E,D,C,B,A,e,d,c,b,a"</formula1>
    </dataValidation>
  </dataValidations>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Y46"/>
  <sheetViews>
    <sheetView showGridLines="0" showRowColHeaders="0" zoomScaleNormal="100" workbookViewId="0">
      <selection activeCell="V7" sqref="V7"/>
    </sheetView>
  </sheetViews>
  <sheetFormatPr defaultRowHeight="15"/>
  <cols>
    <col min="1" max="1" width="2.140625" style="33" customWidth="1"/>
    <col min="2" max="2" width="10.7109375" style="33" customWidth="1"/>
    <col min="3" max="3" width="1.42578125" style="33" customWidth="1"/>
    <col min="4" max="4" width="10.7109375" style="33" customWidth="1"/>
    <col min="5" max="5" width="1.42578125" style="33" customWidth="1"/>
    <col min="6" max="6" width="10.5703125" style="33" customWidth="1"/>
    <col min="7" max="7" width="1.42578125" style="33" customWidth="1"/>
    <col min="8" max="8" width="10.7109375" style="33" customWidth="1"/>
    <col min="9" max="9" width="1.42578125" style="33" customWidth="1"/>
    <col min="10" max="10" width="10.5703125" style="33" customWidth="1"/>
    <col min="11" max="11" width="1.42578125" style="33" customWidth="1"/>
    <col min="12" max="12" width="10.5703125" style="33" customWidth="1"/>
    <col min="13" max="13" width="1.42578125" style="33" customWidth="1"/>
    <col min="14" max="14" width="10.7109375" style="33" customWidth="1"/>
    <col min="15" max="17" width="1.42578125" style="33" customWidth="1"/>
    <col min="18" max="18" width="10.5703125" style="33" customWidth="1"/>
    <col min="19" max="19" width="1.42578125" style="33" customWidth="1"/>
    <col min="20" max="20" width="10" style="33" customWidth="1"/>
    <col min="21" max="21" width="1.42578125" style="33" customWidth="1"/>
    <col min="22" max="22" width="10" style="33" customWidth="1"/>
    <col min="23" max="16384" width="9.140625" style="33"/>
  </cols>
  <sheetData>
    <row r="1" spans="2:25" s="12" customFormat="1" ht="7.5" customHeight="1"/>
    <row r="2" spans="2:25" s="13" customFormat="1" ht="27">
      <c r="B2" s="14" t="s">
        <v>69</v>
      </c>
      <c r="C2" s="14"/>
      <c r="D2" s="15"/>
      <c r="E2" s="15"/>
      <c r="F2" s="15"/>
      <c r="G2" s="15"/>
      <c r="H2" s="15"/>
      <c r="I2" s="16"/>
      <c r="J2" s="16"/>
      <c r="K2" s="16"/>
      <c r="L2" s="16"/>
      <c r="M2" s="16"/>
      <c r="N2" s="16"/>
      <c r="O2" s="16"/>
      <c r="P2" s="16"/>
      <c r="Q2" s="16"/>
      <c r="R2" s="16"/>
      <c r="S2" s="16"/>
    </row>
    <row r="3" spans="2:25" s="13" customFormat="1" ht="8.25" customHeight="1">
      <c r="D3" s="17"/>
      <c r="E3" s="18"/>
      <c r="F3" s="18"/>
      <c r="G3" s="18"/>
      <c r="H3" s="18"/>
      <c r="I3" s="19"/>
      <c r="J3" s="19"/>
      <c r="K3" s="19"/>
      <c r="L3" s="19"/>
      <c r="M3" s="19"/>
      <c r="N3" s="19"/>
      <c r="O3" s="19"/>
      <c r="P3" s="19"/>
      <c r="Q3" s="19"/>
      <c r="R3" s="19"/>
      <c r="S3" s="19"/>
      <c r="T3" s="19"/>
      <c r="U3" s="19"/>
      <c r="V3" s="19"/>
      <c r="W3" s="19"/>
      <c r="X3" s="19"/>
      <c r="Y3" s="19"/>
    </row>
    <row r="4" spans="2:25" s="31" customFormat="1" ht="26.25" customHeight="1">
      <c r="B4" s="30" t="s">
        <v>3</v>
      </c>
      <c r="C4" s="30"/>
      <c r="D4" s="30" t="s">
        <v>4</v>
      </c>
      <c r="E4" s="30"/>
      <c r="F4" s="30" t="s">
        <v>7</v>
      </c>
      <c r="G4" s="30"/>
      <c r="H4" s="30" t="s">
        <v>2</v>
      </c>
      <c r="I4" s="30"/>
      <c r="J4" s="30" t="s">
        <v>9</v>
      </c>
      <c r="K4" s="30"/>
      <c r="L4" s="30" t="s">
        <v>0</v>
      </c>
      <c r="M4" s="30"/>
      <c r="N4" s="30" t="s">
        <v>8</v>
      </c>
      <c r="O4" s="32"/>
      <c r="P4" s="32"/>
      <c r="Q4" s="32"/>
      <c r="R4" s="30" t="s">
        <v>10</v>
      </c>
      <c r="S4" s="30"/>
    </row>
    <row r="5" spans="2:25" s="21" customFormat="1" ht="7.5" customHeight="1">
      <c r="B5" s="23"/>
      <c r="C5" s="23"/>
      <c r="D5" s="24"/>
      <c r="F5" s="24"/>
      <c r="G5" s="25"/>
      <c r="H5" s="24"/>
      <c r="I5" s="26"/>
      <c r="K5" s="26"/>
      <c r="L5" s="24"/>
      <c r="M5" s="24"/>
      <c r="O5" s="33"/>
      <c r="S5" s="23"/>
      <c r="T5" s="23"/>
      <c r="U5" s="23"/>
    </row>
    <row r="6" spans="2:25" ht="15" customHeight="1">
      <c r="B6" s="34">
        <v>1.1000000000000001</v>
      </c>
      <c r="D6" s="64" t="str">
        <f>Input!AL6</f>
        <v>0</v>
      </c>
      <c r="E6" s="22" t="str">
        <f>UPPER(D6)</f>
        <v>0</v>
      </c>
      <c r="F6" s="34">
        <f>IF(E6="A",75,IF(E6="B",50,IF(E6="C",25,IF(E6="D",10,0))))</f>
        <v>0</v>
      </c>
      <c r="H6" s="86">
        <f>AVERAGE(F6:F10)</f>
        <v>0</v>
      </c>
      <c r="I6" s="35"/>
      <c r="J6" s="85"/>
      <c r="K6" s="36"/>
      <c r="L6" s="86">
        <v>1</v>
      </c>
      <c r="M6" s="37"/>
      <c r="N6" s="83">
        <f>H6*L6</f>
        <v>0</v>
      </c>
      <c r="O6" s="35"/>
      <c r="P6" s="35"/>
      <c r="Q6" s="35"/>
      <c r="R6" s="84">
        <f>J6*L6</f>
        <v>0</v>
      </c>
    </row>
    <row r="7" spans="2:25" ht="15" customHeight="1">
      <c r="B7" s="34">
        <v>1.2</v>
      </c>
      <c r="D7" s="64" t="str">
        <f>Input!AL7</f>
        <v>0</v>
      </c>
      <c r="E7" s="22" t="str">
        <f>UPPER(D7)</f>
        <v>0</v>
      </c>
      <c r="F7" s="34">
        <f>IF(E7="A",75,IF(E7="B",50,IF(E7="C",25,IF(E7="D",10,0))))</f>
        <v>0</v>
      </c>
      <c r="H7" s="86"/>
      <c r="I7" s="35"/>
      <c r="J7" s="85"/>
      <c r="K7" s="36"/>
      <c r="L7" s="86"/>
      <c r="M7" s="37"/>
      <c r="N7" s="83"/>
      <c r="O7" s="35"/>
      <c r="P7" s="35"/>
      <c r="Q7" s="35"/>
      <c r="R7" s="84"/>
    </row>
    <row r="8" spans="2:25" ht="15" customHeight="1">
      <c r="B8" s="34">
        <v>1.3</v>
      </c>
      <c r="D8" s="64" t="str">
        <f>Input!AL8</f>
        <v>0</v>
      </c>
      <c r="E8" s="22" t="str">
        <f>UPPER(D8)</f>
        <v>0</v>
      </c>
      <c r="F8" s="34">
        <f>IF(E8="A",75,IF(E8="B",50,IF(E8="C",25,IF(E8="D",10,0))))</f>
        <v>0</v>
      </c>
      <c r="H8" s="86"/>
      <c r="I8" s="35"/>
      <c r="J8" s="85"/>
      <c r="K8" s="36"/>
      <c r="L8" s="87"/>
      <c r="M8" s="38"/>
      <c r="N8" s="83"/>
      <c r="O8" s="35"/>
      <c r="P8" s="35"/>
      <c r="Q8" s="35"/>
      <c r="R8" s="84"/>
    </row>
    <row r="9" spans="2:25" ht="15" customHeight="1">
      <c r="B9" s="34">
        <v>1.4</v>
      </c>
      <c r="D9" s="64" t="str">
        <f>Input!AL9</f>
        <v>0</v>
      </c>
      <c r="E9" s="22" t="str">
        <f>UPPER(D9)</f>
        <v>0</v>
      </c>
      <c r="F9" s="34">
        <f>IF(E9="A",75,IF(E9="B",50,IF(E9="C",25,IF(E9="D",10,0))))</f>
        <v>0</v>
      </c>
      <c r="H9" s="86"/>
      <c r="I9" s="35"/>
      <c r="J9" s="85"/>
      <c r="K9" s="36"/>
      <c r="L9" s="87"/>
      <c r="M9" s="39"/>
      <c r="N9" s="83"/>
      <c r="O9" s="35"/>
      <c r="P9" s="35"/>
      <c r="Q9" s="35"/>
      <c r="R9" s="84"/>
    </row>
    <row r="10" spans="2:25" ht="15" customHeight="1">
      <c r="B10" s="34">
        <v>1.5</v>
      </c>
      <c r="D10" s="64" t="str">
        <f>Input!AL10</f>
        <v>0</v>
      </c>
      <c r="E10" s="22" t="str">
        <f>UPPER(D10)</f>
        <v>0</v>
      </c>
      <c r="F10" s="34">
        <f>IF(E10="A",75,IF(E10="B",50,IF(E10="C",25,IF(E10="D",10,0))))</f>
        <v>0</v>
      </c>
      <c r="H10" s="86"/>
      <c r="I10" s="35"/>
      <c r="J10" s="85"/>
      <c r="K10" s="36"/>
      <c r="L10" s="86"/>
      <c r="M10" s="35"/>
      <c r="N10" s="83"/>
      <c r="O10" s="35"/>
      <c r="P10" s="35"/>
      <c r="Q10" s="35"/>
      <c r="R10" s="84"/>
    </row>
    <row r="11" spans="2:25" s="40" customFormat="1" ht="7.5" customHeight="1">
      <c r="B11" s="41"/>
      <c r="D11" s="42"/>
      <c r="E11" s="29"/>
      <c r="F11" s="41"/>
      <c r="H11" s="43"/>
      <c r="I11" s="44"/>
      <c r="J11" s="43"/>
      <c r="K11" s="43"/>
      <c r="L11" s="43"/>
      <c r="M11" s="44"/>
      <c r="N11" s="45"/>
      <c r="O11" s="35"/>
      <c r="P11" s="44"/>
      <c r="Q11" s="44"/>
      <c r="R11" s="45"/>
    </row>
    <row r="12" spans="2:25" ht="15" customHeight="1">
      <c r="B12" s="34">
        <v>2.1</v>
      </c>
      <c r="D12" s="64" t="str">
        <f>Input!AL12</f>
        <v>0</v>
      </c>
      <c r="E12" s="22" t="str">
        <f>UPPER(D12)</f>
        <v>0</v>
      </c>
      <c r="F12" s="34">
        <f>IF(E12="A",75,IF(E12="B",50,IF(E12="C",25,IF(E12="D",10,0))))</f>
        <v>0</v>
      </c>
      <c r="H12" s="86">
        <f>AVERAGE(F12:F15)</f>
        <v>0</v>
      </c>
      <c r="I12" s="35"/>
      <c r="J12" s="85"/>
      <c r="K12" s="36"/>
      <c r="L12" s="86">
        <v>1</v>
      </c>
      <c r="M12" s="35"/>
      <c r="N12" s="83">
        <f>H12*L12</f>
        <v>0</v>
      </c>
      <c r="O12" s="35"/>
      <c r="P12" s="35"/>
      <c r="Q12" s="35"/>
      <c r="R12" s="84">
        <f>J12*L12</f>
        <v>0</v>
      </c>
    </row>
    <row r="13" spans="2:25" ht="15" customHeight="1">
      <c r="B13" s="34">
        <v>2.2000000000000002</v>
      </c>
      <c r="D13" s="64" t="str">
        <f>Input!AL13</f>
        <v>0</v>
      </c>
      <c r="E13" s="22" t="str">
        <f>UPPER(D13)</f>
        <v>0</v>
      </c>
      <c r="F13" s="34">
        <f>IF(E13="A",75,IF(E13="B",50,IF(E13="C",25,IF(E13="D",10,0))))</f>
        <v>0</v>
      </c>
      <c r="H13" s="86"/>
      <c r="I13" s="35"/>
      <c r="J13" s="85"/>
      <c r="K13" s="36"/>
      <c r="L13" s="86"/>
      <c r="M13" s="35"/>
      <c r="N13" s="83"/>
      <c r="O13" s="35"/>
      <c r="P13" s="35"/>
      <c r="Q13" s="35"/>
      <c r="R13" s="84"/>
    </row>
    <row r="14" spans="2:25" ht="15" customHeight="1">
      <c r="B14" s="34">
        <v>2.2999999999999998</v>
      </c>
      <c r="D14" s="64" t="str">
        <f>Input!AL14</f>
        <v>0</v>
      </c>
      <c r="E14" s="22" t="str">
        <f>UPPER(D14)</f>
        <v>0</v>
      </c>
      <c r="F14" s="34">
        <f>IF(E14="A",75,IF(E14="B",50,IF(E14="C",25,IF(E14="D",10,0))))</f>
        <v>0</v>
      </c>
      <c r="H14" s="86"/>
      <c r="I14" s="35"/>
      <c r="J14" s="85"/>
      <c r="K14" s="36"/>
      <c r="L14" s="86"/>
      <c r="M14" s="35"/>
      <c r="N14" s="83"/>
      <c r="O14" s="35"/>
      <c r="P14" s="35"/>
      <c r="Q14" s="35"/>
      <c r="R14" s="84"/>
    </row>
    <row r="15" spans="2:25" ht="15" customHeight="1">
      <c r="B15" s="34">
        <v>2.4</v>
      </c>
      <c r="D15" s="64" t="str">
        <f>Input!AL15</f>
        <v>0</v>
      </c>
      <c r="E15" s="22" t="str">
        <f>UPPER(D15)</f>
        <v>0</v>
      </c>
      <c r="F15" s="34">
        <f>IF(E15="A",75,IF(E15="B",50,IF(E15="C",25,IF(E15="D",10,0))))</f>
        <v>0</v>
      </c>
      <c r="H15" s="86"/>
      <c r="I15" s="35"/>
      <c r="J15" s="85"/>
      <c r="K15" s="36"/>
      <c r="L15" s="86"/>
      <c r="M15" s="35"/>
      <c r="N15" s="83"/>
      <c r="O15" s="35"/>
      <c r="P15" s="35"/>
      <c r="Q15" s="35"/>
      <c r="R15" s="84"/>
    </row>
    <row r="16" spans="2:25" s="40" customFormat="1" ht="7.5" customHeight="1">
      <c r="B16" s="41"/>
      <c r="D16" s="42"/>
      <c r="E16" s="29"/>
      <c r="F16" s="41"/>
      <c r="H16" s="43"/>
      <c r="I16" s="44"/>
      <c r="J16" s="43"/>
      <c r="K16" s="43"/>
      <c r="L16" s="43"/>
      <c r="M16" s="44"/>
      <c r="N16" s="45"/>
      <c r="O16" s="35"/>
      <c r="P16" s="44"/>
      <c r="Q16" s="44"/>
      <c r="R16" s="45"/>
    </row>
    <row r="17" spans="2:18" ht="15" customHeight="1">
      <c r="B17" s="34">
        <v>3.1</v>
      </c>
      <c r="D17" s="64" t="str">
        <f>Input!AL17</f>
        <v>0</v>
      </c>
      <c r="E17" s="22" t="str">
        <f>UPPER(D17)</f>
        <v>0</v>
      </c>
      <c r="F17" s="34">
        <f>IF(E17="A",75,IF(E17="B",50,IF(E17="C",25,IF(E17="D",10,0))))</f>
        <v>0</v>
      </c>
      <c r="H17" s="86">
        <f>AVERAGE(F17:F21)</f>
        <v>0</v>
      </c>
      <c r="I17" s="35"/>
      <c r="J17" s="85"/>
      <c r="K17" s="36"/>
      <c r="L17" s="86">
        <v>1</v>
      </c>
      <c r="M17" s="35"/>
      <c r="N17" s="83">
        <f>H17*L17</f>
        <v>0</v>
      </c>
      <c r="O17" s="35"/>
      <c r="P17" s="35"/>
      <c r="Q17" s="35"/>
      <c r="R17" s="84">
        <f>J17*L17</f>
        <v>0</v>
      </c>
    </row>
    <row r="18" spans="2:18" ht="15" customHeight="1">
      <c r="B18" s="34">
        <v>3.2</v>
      </c>
      <c r="D18" s="64" t="str">
        <f>Input!AL18</f>
        <v>0</v>
      </c>
      <c r="E18" s="22" t="str">
        <f>UPPER(D18)</f>
        <v>0</v>
      </c>
      <c r="F18" s="34">
        <f>IF(E18="A",75,IF(E18="B",50,IF(E18="C",25,IF(E18="D",10,0))))</f>
        <v>0</v>
      </c>
      <c r="H18" s="86"/>
      <c r="I18" s="35"/>
      <c r="J18" s="85"/>
      <c r="K18" s="36"/>
      <c r="L18" s="86"/>
      <c r="M18" s="35"/>
      <c r="N18" s="83"/>
      <c r="O18" s="35"/>
      <c r="P18" s="35"/>
      <c r="Q18" s="35"/>
      <c r="R18" s="84"/>
    </row>
    <row r="19" spans="2:18" ht="15" customHeight="1">
      <c r="B19" s="34">
        <v>3.3</v>
      </c>
      <c r="D19" s="64" t="str">
        <f>Input!AL19</f>
        <v>0</v>
      </c>
      <c r="E19" s="22" t="str">
        <f>UPPER(D19)</f>
        <v>0</v>
      </c>
      <c r="F19" s="34">
        <f>IF(E19="A",75,IF(E19="B",50,IF(E19="C",25,IF(E19="D",10,0))))</f>
        <v>0</v>
      </c>
      <c r="H19" s="86"/>
      <c r="I19" s="35"/>
      <c r="J19" s="85"/>
      <c r="K19" s="36"/>
      <c r="L19" s="86"/>
      <c r="M19" s="35"/>
      <c r="N19" s="83"/>
      <c r="O19" s="35"/>
      <c r="P19" s="35"/>
      <c r="Q19" s="35"/>
      <c r="R19" s="84"/>
    </row>
    <row r="20" spans="2:18" ht="15" customHeight="1">
      <c r="B20" s="34">
        <v>3.4</v>
      </c>
      <c r="D20" s="64" t="str">
        <f>Input!AL20</f>
        <v>0</v>
      </c>
      <c r="E20" s="22" t="str">
        <f>UPPER(D20)</f>
        <v>0</v>
      </c>
      <c r="F20" s="34">
        <f>IF(E20="A",75,IF(E20="B",50,IF(E20="C",25,IF(E20="D",10,0))))</f>
        <v>0</v>
      </c>
      <c r="H20" s="86"/>
      <c r="I20" s="35"/>
      <c r="J20" s="85"/>
      <c r="K20" s="36"/>
      <c r="L20" s="86"/>
      <c r="M20" s="35"/>
      <c r="N20" s="83"/>
      <c r="O20" s="35"/>
      <c r="P20" s="35"/>
      <c r="Q20" s="35"/>
      <c r="R20" s="84"/>
    </row>
    <row r="21" spans="2:18" ht="15" customHeight="1">
      <c r="B21" s="34">
        <v>3.5</v>
      </c>
      <c r="D21" s="64" t="str">
        <f>Input!AL21</f>
        <v>0</v>
      </c>
      <c r="E21" s="22" t="str">
        <f>UPPER(D21)</f>
        <v>0</v>
      </c>
      <c r="F21" s="34">
        <f>IF(E21="A",75,IF(E21="B",50,IF(E21="C",25,IF(E21="D",10,0))))</f>
        <v>0</v>
      </c>
      <c r="H21" s="86"/>
      <c r="I21" s="35"/>
      <c r="J21" s="85"/>
      <c r="K21" s="36"/>
      <c r="L21" s="86"/>
      <c r="M21" s="35"/>
      <c r="N21" s="83"/>
      <c r="O21" s="35"/>
      <c r="P21" s="35"/>
      <c r="Q21" s="35"/>
      <c r="R21" s="84"/>
    </row>
    <row r="22" spans="2:18" s="40" customFormat="1" ht="7.5" customHeight="1">
      <c r="B22" s="41"/>
      <c r="D22" s="42"/>
      <c r="E22" s="29"/>
      <c r="F22" s="41"/>
      <c r="H22" s="43"/>
      <c r="I22" s="44"/>
      <c r="J22" s="43"/>
      <c r="K22" s="43"/>
      <c r="L22" s="43"/>
      <c r="M22" s="44"/>
      <c r="N22" s="45"/>
      <c r="O22" s="35"/>
      <c r="P22" s="44"/>
      <c r="Q22" s="44"/>
      <c r="R22" s="45"/>
    </row>
    <row r="23" spans="2:18" ht="15" customHeight="1">
      <c r="B23" s="34">
        <v>4.0999999999999996</v>
      </c>
      <c r="D23" s="64" t="str">
        <f>Input!AL23</f>
        <v>0</v>
      </c>
      <c r="E23" s="22" t="str">
        <f>UPPER(D23)</f>
        <v>0</v>
      </c>
      <c r="F23" s="34">
        <f>IF(E23="A",75,IF(E23="B",50,IF(E23="C",25,IF(E23="D",10,0))))</f>
        <v>0</v>
      </c>
      <c r="H23" s="86">
        <f>AVERAGE(F23:F26)</f>
        <v>0</v>
      </c>
      <c r="I23" s="35"/>
      <c r="J23" s="85"/>
      <c r="K23" s="36"/>
      <c r="L23" s="86">
        <v>2</v>
      </c>
      <c r="M23" s="35"/>
      <c r="N23" s="83">
        <f>H23*L23</f>
        <v>0</v>
      </c>
      <c r="O23" s="35"/>
      <c r="P23" s="35"/>
      <c r="Q23" s="35"/>
      <c r="R23" s="84">
        <f>J23*L23</f>
        <v>0</v>
      </c>
    </row>
    <row r="24" spans="2:18" ht="15" customHeight="1">
      <c r="B24" s="34">
        <v>4.2</v>
      </c>
      <c r="D24" s="64" t="str">
        <f>Input!AL24</f>
        <v>0</v>
      </c>
      <c r="E24" s="22" t="str">
        <f>UPPER(D24)</f>
        <v>0</v>
      </c>
      <c r="F24" s="34">
        <f>IF(E24="A",75,IF(E24="B",50,IF(E24="C",25,IF(E24="D",10,0))))</f>
        <v>0</v>
      </c>
      <c r="H24" s="86"/>
      <c r="I24" s="35"/>
      <c r="J24" s="85"/>
      <c r="K24" s="36"/>
      <c r="L24" s="86"/>
      <c r="M24" s="35"/>
      <c r="N24" s="83"/>
      <c r="O24" s="35"/>
      <c r="P24" s="35"/>
      <c r="Q24" s="35"/>
      <c r="R24" s="84"/>
    </row>
    <row r="25" spans="2:18" ht="15" customHeight="1">
      <c r="B25" s="34">
        <v>4.3</v>
      </c>
      <c r="D25" s="64" t="str">
        <f>Input!AL25</f>
        <v>0</v>
      </c>
      <c r="E25" s="22" t="str">
        <f>UPPER(D25)</f>
        <v>0</v>
      </c>
      <c r="F25" s="34">
        <f>IF(E25="A",75,IF(E25="B",50,IF(E25="C",25,IF(E25="D",10,0))))</f>
        <v>0</v>
      </c>
      <c r="H25" s="86"/>
      <c r="I25" s="35"/>
      <c r="J25" s="85"/>
      <c r="K25" s="36"/>
      <c r="L25" s="86"/>
      <c r="M25" s="35"/>
      <c r="N25" s="83"/>
      <c r="O25" s="35"/>
      <c r="P25" s="35"/>
      <c r="Q25" s="35"/>
      <c r="R25" s="84"/>
    </row>
    <row r="26" spans="2:18" ht="15" customHeight="1">
      <c r="B26" s="34">
        <v>4.4000000000000004</v>
      </c>
      <c r="D26" s="64" t="str">
        <f>Input!AL26</f>
        <v>0</v>
      </c>
      <c r="E26" s="22" t="str">
        <f>UPPER(D26)</f>
        <v>0</v>
      </c>
      <c r="F26" s="34">
        <f>IF(E26="A",75,IF(E26="B",50,IF(E26="C",25,IF(E26="D",10,0))))</f>
        <v>0</v>
      </c>
      <c r="H26" s="86"/>
      <c r="I26" s="35"/>
      <c r="J26" s="85"/>
      <c r="K26" s="36"/>
      <c r="L26" s="86"/>
      <c r="M26" s="35"/>
      <c r="N26" s="83"/>
      <c r="O26" s="35"/>
      <c r="P26" s="35"/>
      <c r="Q26" s="35"/>
      <c r="R26" s="84"/>
    </row>
    <row r="27" spans="2:18" s="40" customFormat="1" ht="7.5" customHeight="1">
      <c r="B27" s="41"/>
      <c r="D27" s="42"/>
      <c r="E27" s="29"/>
      <c r="F27" s="41"/>
      <c r="H27" s="43"/>
      <c r="I27" s="44"/>
      <c r="J27" s="43"/>
      <c r="K27" s="43"/>
      <c r="L27" s="43"/>
      <c r="M27" s="44"/>
      <c r="N27" s="45"/>
      <c r="O27" s="35"/>
      <c r="P27" s="44"/>
      <c r="Q27" s="44"/>
      <c r="R27" s="45"/>
    </row>
    <row r="28" spans="2:18" ht="15" customHeight="1">
      <c r="B28" s="34">
        <v>5.0999999999999996</v>
      </c>
      <c r="D28" s="64" t="str">
        <f>Input!AL28</f>
        <v>0</v>
      </c>
      <c r="E28" s="22" t="str">
        <f>UPPER(D28)</f>
        <v>0</v>
      </c>
      <c r="F28" s="34">
        <f>IF(E28="A",75,IF(E28="B",50,IF(E28="C",25,IF(E28="D",10,0))))</f>
        <v>0</v>
      </c>
      <c r="H28" s="86">
        <f>AVERAGE(F28:F32)</f>
        <v>0</v>
      </c>
      <c r="I28" s="35"/>
      <c r="J28" s="85"/>
      <c r="K28" s="36"/>
      <c r="L28" s="86">
        <v>1</v>
      </c>
      <c r="M28" s="35"/>
      <c r="N28" s="83">
        <f>H28*L28</f>
        <v>0</v>
      </c>
      <c r="O28" s="35"/>
      <c r="P28" s="35"/>
      <c r="Q28" s="35"/>
      <c r="R28" s="84">
        <f>J28*L28</f>
        <v>0</v>
      </c>
    </row>
    <row r="29" spans="2:18" ht="15" customHeight="1">
      <c r="B29" s="34">
        <v>5.2</v>
      </c>
      <c r="D29" s="64" t="str">
        <f>Input!AL29</f>
        <v>0</v>
      </c>
      <c r="E29" s="22" t="str">
        <f>UPPER(D29)</f>
        <v>0</v>
      </c>
      <c r="F29" s="34">
        <f>IF(E29="A",75,IF(E29="B",50,IF(E29="C",25,IF(E29="D",10,0))))</f>
        <v>0</v>
      </c>
      <c r="H29" s="86"/>
      <c r="I29" s="35"/>
      <c r="J29" s="85"/>
      <c r="K29" s="36"/>
      <c r="L29" s="86"/>
      <c r="M29" s="35"/>
      <c r="N29" s="83"/>
      <c r="O29" s="35"/>
      <c r="P29" s="35"/>
      <c r="Q29" s="35"/>
      <c r="R29" s="84"/>
    </row>
    <row r="30" spans="2:18" ht="15" customHeight="1">
      <c r="B30" s="34">
        <v>5.3</v>
      </c>
      <c r="D30" s="64" t="str">
        <f>Input!AL30</f>
        <v>0</v>
      </c>
      <c r="E30" s="22" t="str">
        <f>UPPER(D30)</f>
        <v>0</v>
      </c>
      <c r="F30" s="34">
        <f>IF(E30="A",75,IF(E30="B",50,IF(E30="C",25,IF(E30="D",10,0))))</f>
        <v>0</v>
      </c>
      <c r="H30" s="86"/>
      <c r="I30" s="35"/>
      <c r="J30" s="85"/>
      <c r="K30" s="36"/>
      <c r="L30" s="86"/>
      <c r="M30" s="35"/>
      <c r="N30" s="83"/>
      <c r="O30" s="35"/>
      <c r="P30" s="35"/>
      <c r="Q30" s="35"/>
      <c r="R30" s="84"/>
    </row>
    <row r="31" spans="2:18" ht="15" customHeight="1">
      <c r="B31" s="34">
        <v>5.4</v>
      </c>
      <c r="D31" s="64" t="str">
        <f>Input!AL31</f>
        <v>0</v>
      </c>
      <c r="E31" s="22" t="str">
        <f>UPPER(D31)</f>
        <v>0</v>
      </c>
      <c r="F31" s="34">
        <f>IF(E31="A",75,IF(E31="B",50,IF(E31="C",25,IF(E31="D",10,0))))</f>
        <v>0</v>
      </c>
      <c r="H31" s="86"/>
      <c r="I31" s="35"/>
      <c r="J31" s="85"/>
      <c r="K31" s="36"/>
      <c r="L31" s="86"/>
      <c r="M31" s="35"/>
      <c r="N31" s="83"/>
      <c r="O31" s="35"/>
      <c r="P31" s="35"/>
      <c r="Q31" s="35"/>
      <c r="R31" s="84"/>
    </row>
    <row r="32" spans="2:18" ht="15" customHeight="1">
      <c r="B32" s="34">
        <v>5.5</v>
      </c>
      <c r="D32" s="64" t="str">
        <f>Input!AL32</f>
        <v>0</v>
      </c>
      <c r="E32" s="22" t="str">
        <f>UPPER(D32)</f>
        <v>0</v>
      </c>
      <c r="F32" s="34">
        <f>IF(E32="A",75,IF(E32="B",50,IF(E32="C",25,IF(E32="D",10,0))))</f>
        <v>0</v>
      </c>
      <c r="H32" s="86"/>
      <c r="I32" s="35"/>
      <c r="J32" s="85"/>
      <c r="K32" s="36"/>
      <c r="L32" s="86"/>
      <c r="M32" s="35"/>
      <c r="N32" s="83"/>
      <c r="O32" s="35"/>
      <c r="P32" s="35"/>
      <c r="Q32" s="35"/>
      <c r="R32" s="84"/>
    </row>
    <row r="33" spans="2:18" s="40" customFormat="1" ht="7.5" customHeight="1">
      <c r="B33" s="41"/>
      <c r="D33" s="42"/>
      <c r="E33" s="29"/>
      <c r="F33" s="41"/>
      <c r="H33" s="43"/>
      <c r="I33" s="44"/>
      <c r="J33" s="43"/>
      <c r="K33" s="43"/>
      <c r="L33" s="43"/>
      <c r="M33" s="44"/>
      <c r="N33" s="45"/>
      <c r="O33" s="35"/>
      <c r="P33" s="44"/>
      <c r="Q33" s="44"/>
      <c r="R33" s="45"/>
    </row>
    <row r="34" spans="2:18" ht="15" customHeight="1">
      <c r="B34" s="34">
        <v>6.1</v>
      </c>
      <c r="D34" s="64" t="str">
        <f>Input!AL34</f>
        <v>0</v>
      </c>
      <c r="E34" s="22" t="str">
        <f>UPPER(D34)</f>
        <v>0</v>
      </c>
      <c r="F34" s="34">
        <f>IF(E34="A",75,IF(E34="B",50,IF(E34="C",25,IF(E34="D",10,0))))</f>
        <v>0</v>
      </c>
      <c r="H34" s="86">
        <f>AVERAGE(F34:F39)</f>
        <v>0</v>
      </c>
      <c r="I34" s="35"/>
      <c r="J34" s="85"/>
      <c r="K34" s="36"/>
      <c r="L34" s="86">
        <v>2</v>
      </c>
      <c r="M34" s="35"/>
      <c r="N34" s="83">
        <f>H34*L34</f>
        <v>0</v>
      </c>
      <c r="O34" s="35"/>
      <c r="P34" s="35"/>
      <c r="Q34" s="35"/>
      <c r="R34" s="84">
        <f>J34*L34</f>
        <v>0</v>
      </c>
    </row>
    <row r="35" spans="2:18" ht="15" customHeight="1">
      <c r="B35" s="34">
        <v>6.2</v>
      </c>
      <c r="D35" s="64" t="str">
        <f>Input!AL35</f>
        <v>0</v>
      </c>
      <c r="E35" s="22" t="str">
        <f>UPPER(D35)</f>
        <v>0</v>
      </c>
      <c r="F35" s="34">
        <f>IF(E35="A",75,IF(E35="B",50,IF(E35="C",25,IF(E35="D",10,0))))</f>
        <v>0</v>
      </c>
      <c r="H35" s="86"/>
      <c r="I35" s="35"/>
      <c r="J35" s="85"/>
      <c r="K35" s="36"/>
      <c r="L35" s="86"/>
      <c r="M35" s="35"/>
      <c r="N35" s="83"/>
      <c r="O35" s="35"/>
      <c r="P35" s="35"/>
      <c r="Q35" s="35"/>
      <c r="R35" s="84"/>
    </row>
    <row r="36" spans="2:18" ht="15" customHeight="1">
      <c r="B36" s="34">
        <v>6.3</v>
      </c>
      <c r="D36" s="64" t="str">
        <f>Input!AL36</f>
        <v>0</v>
      </c>
      <c r="E36" s="22" t="str">
        <f>UPPER(D36)</f>
        <v>0</v>
      </c>
      <c r="F36" s="34">
        <f>IF(E36="A",75,IF(E36="B",50,IF(E36="C",25,IF(E36="D",10,0))))</f>
        <v>0</v>
      </c>
      <c r="H36" s="86"/>
      <c r="I36" s="35"/>
      <c r="J36" s="85"/>
      <c r="K36" s="36"/>
      <c r="L36" s="86"/>
      <c r="M36" s="35"/>
      <c r="N36" s="83"/>
      <c r="O36" s="35"/>
      <c r="P36" s="35"/>
      <c r="Q36" s="35"/>
      <c r="R36" s="84"/>
    </row>
    <row r="37" spans="2:18" ht="15" customHeight="1">
      <c r="B37" s="34">
        <v>6.4</v>
      </c>
      <c r="D37" s="64" t="str">
        <f>Input!AL37</f>
        <v>0</v>
      </c>
      <c r="E37" s="22" t="str">
        <f>UPPER(D37)</f>
        <v>0</v>
      </c>
      <c r="F37" s="34">
        <f>IF(E37="A",75,IF(E37="B",50,IF(E37="C",25,IF(E37="D",10,0))))</f>
        <v>0</v>
      </c>
      <c r="H37" s="86"/>
      <c r="I37" s="35"/>
      <c r="J37" s="85"/>
      <c r="K37" s="36"/>
      <c r="L37" s="86"/>
      <c r="M37" s="35"/>
      <c r="N37" s="83"/>
      <c r="O37" s="35"/>
      <c r="P37" s="35"/>
      <c r="Q37" s="35"/>
      <c r="R37" s="84"/>
    </row>
    <row r="38" spans="2:18" ht="15" customHeight="1">
      <c r="B38" s="34">
        <v>6.5</v>
      </c>
      <c r="D38" s="64" t="str">
        <f>Input!AL38</f>
        <v>0</v>
      </c>
      <c r="E38" s="22" t="str">
        <f t="shared" ref="E38:E39" si="0">UPPER(D38)</f>
        <v>0</v>
      </c>
      <c r="F38" s="34">
        <f t="shared" ref="F38:F39" si="1">IF(E38="A",75,IF(E38="B",50,IF(E38="C",25,IF(E38="D",10,0))))</f>
        <v>0</v>
      </c>
      <c r="H38" s="86"/>
      <c r="I38" s="35"/>
      <c r="J38" s="85"/>
      <c r="K38" s="36"/>
      <c r="L38" s="86"/>
      <c r="M38" s="35"/>
      <c r="N38" s="83"/>
      <c r="O38" s="35"/>
      <c r="P38" s="35"/>
      <c r="Q38" s="35"/>
      <c r="R38" s="84"/>
    </row>
    <row r="39" spans="2:18" ht="15" customHeight="1">
      <c r="B39" s="34">
        <v>6.6</v>
      </c>
      <c r="D39" s="64" t="str">
        <f>Input!AL39</f>
        <v>0</v>
      </c>
      <c r="E39" s="22" t="str">
        <f t="shared" si="0"/>
        <v>0</v>
      </c>
      <c r="F39" s="34">
        <f t="shared" si="1"/>
        <v>0</v>
      </c>
      <c r="H39" s="86"/>
      <c r="I39" s="35"/>
      <c r="J39" s="85"/>
      <c r="K39" s="36"/>
      <c r="L39" s="86"/>
      <c r="M39" s="35"/>
      <c r="N39" s="83"/>
      <c r="O39" s="35"/>
      <c r="P39" s="35"/>
      <c r="Q39" s="35"/>
      <c r="R39" s="84"/>
    </row>
    <row r="40" spans="2:18" s="40" customFormat="1" ht="7.5" customHeight="1">
      <c r="B40" s="41"/>
      <c r="D40" s="42"/>
      <c r="E40" s="29"/>
      <c r="F40" s="41"/>
      <c r="H40" s="43"/>
      <c r="I40" s="44"/>
      <c r="J40" s="43"/>
      <c r="K40" s="43"/>
      <c r="L40" s="43"/>
      <c r="M40" s="44"/>
      <c r="N40" s="45"/>
      <c r="O40" s="35"/>
      <c r="P40" s="44"/>
      <c r="Q40" s="44"/>
      <c r="R40" s="45"/>
    </row>
    <row r="41" spans="2:18" ht="15" customHeight="1">
      <c r="B41" s="34">
        <v>7.1</v>
      </c>
      <c r="D41" s="64" t="str">
        <f>Input!AL41</f>
        <v>0</v>
      </c>
      <c r="E41" s="22" t="str">
        <f>UPPER(D41)</f>
        <v>0</v>
      </c>
      <c r="F41" s="34">
        <f>IF(E41="A",75,IF(E41="B",50,IF(E41="C",25,IF(E41="D",10,0))))</f>
        <v>0</v>
      </c>
      <c r="H41" s="86">
        <f>AVERAGE(F41:F46)</f>
        <v>0</v>
      </c>
      <c r="I41" s="35"/>
      <c r="J41" s="85"/>
      <c r="K41" s="36"/>
      <c r="L41" s="86">
        <v>2</v>
      </c>
      <c r="M41" s="35"/>
      <c r="N41" s="83">
        <f>H41*L41</f>
        <v>0</v>
      </c>
      <c r="O41" s="35"/>
      <c r="P41" s="35"/>
      <c r="Q41" s="35"/>
      <c r="R41" s="84">
        <f>J41*L41</f>
        <v>0</v>
      </c>
    </row>
    <row r="42" spans="2:18" ht="15" customHeight="1">
      <c r="B42" s="34">
        <v>7.2</v>
      </c>
      <c r="D42" s="64" t="str">
        <f>Input!AL42</f>
        <v>0</v>
      </c>
      <c r="E42" s="22" t="str">
        <f>UPPER(D42)</f>
        <v>0</v>
      </c>
      <c r="F42" s="34">
        <f>IF(E42="A",75,IF(E42="B",50,IF(E42="C",25,IF(E42="D",10,0))))</f>
        <v>0</v>
      </c>
      <c r="H42" s="86"/>
      <c r="I42" s="35"/>
      <c r="J42" s="85"/>
      <c r="K42" s="36"/>
      <c r="L42" s="86"/>
      <c r="M42" s="35"/>
      <c r="N42" s="83"/>
      <c r="O42" s="35"/>
      <c r="P42" s="35"/>
      <c r="Q42" s="35"/>
      <c r="R42" s="84"/>
    </row>
    <row r="43" spans="2:18" ht="15" customHeight="1">
      <c r="B43" s="34">
        <v>7.3</v>
      </c>
      <c r="D43" s="64" t="str">
        <f>Input!AL43</f>
        <v>0</v>
      </c>
      <c r="E43" s="22" t="str">
        <f>UPPER(D43)</f>
        <v>0</v>
      </c>
      <c r="F43" s="34">
        <f>IF(E43="A",75,IF(E43="B",50,IF(E43="C",25,IF(E43="D",10,0))))</f>
        <v>0</v>
      </c>
      <c r="H43" s="86"/>
      <c r="I43" s="35"/>
      <c r="J43" s="85"/>
      <c r="K43" s="36"/>
      <c r="L43" s="86"/>
      <c r="M43" s="35"/>
      <c r="N43" s="83"/>
      <c r="O43" s="35"/>
      <c r="P43" s="35"/>
      <c r="Q43" s="35"/>
      <c r="R43" s="84"/>
    </row>
    <row r="44" spans="2:18" ht="15" customHeight="1">
      <c r="B44" s="34">
        <v>7.4</v>
      </c>
      <c r="D44" s="64" t="str">
        <f>Input!AL44</f>
        <v>0</v>
      </c>
      <c r="E44" s="22" t="str">
        <f>UPPER(D44)</f>
        <v>0</v>
      </c>
      <c r="F44" s="34">
        <f>IF(E44="A",75,IF(E44="B",50,IF(E44="C",25,IF(E44="D",10,0))))</f>
        <v>0</v>
      </c>
      <c r="H44" s="86"/>
      <c r="I44" s="35"/>
      <c r="J44" s="85"/>
      <c r="K44" s="36"/>
      <c r="L44" s="86"/>
      <c r="M44" s="35"/>
      <c r="N44" s="83"/>
      <c r="O44" s="35"/>
      <c r="P44" s="35"/>
      <c r="Q44" s="35"/>
      <c r="R44" s="84"/>
    </row>
    <row r="45" spans="2:18" ht="15" customHeight="1">
      <c r="B45" s="34">
        <v>7.4</v>
      </c>
      <c r="D45" s="64" t="str">
        <f>Input!AL45</f>
        <v>0</v>
      </c>
      <c r="E45" s="22" t="str">
        <f t="shared" ref="E45:E46" si="2">UPPER(D45)</f>
        <v>0</v>
      </c>
      <c r="F45" s="34">
        <f t="shared" ref="F45:F46" si="3">IF(E45="A",75,IF(E45="B",50,IF(E45="C",25,IF(E45="D",10,0))))</f>
        <v>0</v>
      </c>
      <c r="H45" s="86"/>
      <c r="I45" s="35"/>
      <c r="J45" s="85"/>
      <c r="K45" s="36"/>
      <c r="L45" s="86"/>
      <c r="M45" s="35"/>
      <c r="N45" s="83"/>
      <c r="O45" s="35"/>
      <c r="P45" s="35"/>
      <c r="Q45" s="35"/>
      <c r="R45" s="84"/>
    </row>
    <row r="46" spans="2:18" ht="15" customHeight="1">
      <c r="B46" s="34">
        <v>7.4</v>
      </c>
      <c r="D46" s="64" t="str">
        <f>Input!AL46</f>
        <v>0</v>
      </c>
      <c r="E46" s="22" t="str">
        <f t="shared" si="2"/>
        <v>0</v>
      </c>
      <c r="F46" s="34">
        <f t="shared" si="3"/>
        <v>0</v>
      </c>
      <c r="H46" s="86"/>
      <c r="I46" s="35"/>
      <c r="J46" s="85"/>
      <c r="K46" s="36"/>
      <c r="L46" s="86"/>
      <c r="M46" s="35"/>
      <c r="N46" s="83"/>
      <c r="O46" s="35"/>
      <c r="P46" s="35"/>
      <c r="Q46" s="35"/>
      <c r="R46" s="84"/>
    </row>
  </sheetData>
  <sheetProtection sheet="1" objects="1" scenarios="1"/>
  <mergeCells count="35">
    <mergeCell ref="H23:H26"/>
    <mergeCell ref="H28:H32"/>
    <mergeCell ref="H34:H39"/>
    <mergeCell ref="H41:H46"/>
    <mergeCell ref="L6:L10"/>
    <mergeCell ref="L41:L46"/>
    <mergeCell ref="J12:J15"/>
    <mergeCell ref="J17:J21"/>
    <mergeCell ref="L34:L39"/>
    <mergeCell ref="L17:L21"/>
    <mergeCell ref="L23:L26"/>
    <mergeCell ref="L12:L15"/>
    <mergeCell ref="L28:L32"/>
    <mergeCell ref="J34:J39"/>
    <mergeCell ref="J41:J46"/>
    <mergeCell ref="J6:J10"/>
    <mergeCell ref="H6:H10"/>
    <mergeCell ref="H17:H21"/>
    <mergeCell ref="J23:J26"/>
    <mergeCell ref="J28:J32"/>
    <mergeCell ref="H12:H15"/>
    <mergeCell ref="R34:R39"/>
    <mergeCell ref="R41:R46"/>
    <mergeCell ref="R6:R10"/>
    <mergeCell ref="R12:R15"/>
    <mergeCell ref="R17:R21"/>
    <mergeCell ref="R23:R26"/>
    <mergeCell ref="R28:R32"/>
    <mergeCell ref="N34:N39"/>
    <mergeCell ref="N41:N46"/>
    <mergeCell ref="N6:N10"/>
    <mergeCell ref="N12:N15"/>
    <mergeCell ref="N17:N21"/>
    <mergeCell ref="N23:N26"/>
    <mergeCell ref="N28:N32"/>
  </mergeCells>
  <dataValidations count="1">
    <dataValidation type="whole" allowBlank="1" showInputMessage="1" showErrorMessage="1" sqref="J41:J46 J34:J39 J28:J32 J23:J26 J17:J21 J12:J15 J6:J10">
      <formula1>0</formula1>
      <formula2>100</formula2>
    </dataValidation>
  </dataValidations>
  <pageMargins left="0.7" right="0.7" top="0.75" bottom="0.75" header="0.3" footer="0.3"/>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Q50"/>
  <sheetViews>
    <sheetView showGridLines="0" showRowColHeaders="0" zoomScaleNormal="100" workbookViewId="0">
      <selection activeCell="M6" sqref="M6"/>
    </sheetView>
  </sheetViews>
  <sheetFormatPr defaultRowHeight="15"/>
  <cols>
    <col min="1" max="1" width="2.140625" style="1" customWidth="1"/>
    <col min="2" max="2" width="39.7109375" style="1" customWidth="1"/>
    <col min="3" max="3" width="1.42578125" style="1" customWidth="1"/>
    <col min="4" max="4" width="14.28515625" style="1" customWidth="1"/>
    <col min="5" max="5" width="1.42578125" style="1" customWidth="1"/>
    <col min="6" max="6" width="14.28515625" style="1" customWidth="1"/>
    <col min="7" max="7" width="1.42578125" style="1" customWidth="1"/>
    <col min="8" max="8" width="4.28515625" style="1" customWidth="1"/>
    <col min="9" max="21" width="9.85546875" style="1" customWidth="1"/>
    <col min="22" max="16384" width="9.140625" style="1"/>
  </cols>
  <sheetData>
    <row r="1" spans="2:17" s="20" customFormat="1" ht="7.5" customHeight="1"/>
    <row r="2" spans="2:17" s="13" customFormat="1" ht="27">
      <c r="B2" s="14" t="s">
        <v>68</v>
      </c>
      <c r="C2" s="14"/>
      <c r="D2" s="15"/>
      <c r="E2" s="14"/>
      <c r="F2" s="15"/>
      <c r="G2" s="15"/>
      <c r="H2" s="15"/>
      <c r="I2" s="16"/>
      <c r="J2" s="16"/>
      <c r="K2" s="16"/>
      <c r="L2" s="16"/>
      <c r="M2" s="16"/>
      <c r="N2" s="16"/>
      <c r="O2" s="16"/>
      <c r="P2" s="16"/>
      <c r="Q2" s="16"/>
    </row>
    <row r="3" spans="2:17" s="20" customFormat="1" ht="12.75"/>
    <row r="4" spans="2:17" s="66" customFormat="1" ht="21">
      <c r="B4" s="65" t="s">
        <v>6</v>
      </c>
      <c r="C4" s="65"/>
      <c r="D4" s="65"/>
      <c r="E4" s="65"/>
      <c r="F4" s="65"/>
      <c r="G4" s="65"/>
      <c r="H4" s="65"/>
      <c r="I4" s="65"/>
      <c r="J4" s="65"/>
      <c r="K4" s="65"/>
      <c r="L4" s="65"/>
      <c r="M4" s="65"/>
      <c r="N4" s="65"/>
      <c r="O4" s="65"/>
      <c r="P4" s="65"/>
      <c r="Q4" s="65"/>
    </row>
    <row r="5" spans="2:17" s="3" customFormat="1" ht="19.5" customHeight="1">
      <c r="B5" s="4"/>
      <c r="C5" s="4"/>
      <c r="D5" s="4"/>
      <c r="E5" s="4"/>
      <c r="F5" s="4"/>
      <c r="G5" s="4"/>
      <c r="H5" s="4"/>
      <c r="I5" s="4"/>
      <c r="J5" s="4"/>
      <c r="K5" s="4"/>
      <c r="L5" s="4"/>
    </row>
    <row r="6" spans="2:17" ht="31.5">
      <c r="B6" s="5" t="s">
        <v>1</v>
      </c>
      <c r="C6" s="47"/>
      <c r="D6" s="6" t="s">
        <v>2</v>
      </c>
      <c r="E6" s="47"/>
      <c r="F6" s="6" t="s">
        <v>12</v>
      </c>
      <c r="G6" s="2"/>
      <c r="H6" s="2"/>
      <c r="I6" s="2"/>
      <c r="M6" s="2"/>
      <c r="N6" s="2"/>
      <c r="O6" s="2"/>
      <c r="P6" s="2"/>
      <c r="Q6" s="2"/>
    </row>
    <row r="7" spans="2:17" ht="16.5" thickBot="1">
      <c r="B7" s="8" t="s">
        <v>61</v>
      </c>
      <c r="C7" s="48"/>
      <c r="D7" s="46">
        <f>'Scoring Calculations'!$H$6</f>
        <v>0</v>
      </c>
      <c r="E7" s="48"/>
      <c r="F7" s="46">
        <f>'Scoring Calculations'!$N$6</f>
        <v>0</v>
      </c>
      <c r="M7" s="2"/>
      <c r="N7" s="2"/>
      <c r="O7" s="2"/>
      <c r="P7" s="2"/>
      <c r="Q7" s="2"/>
    </row>
    <row r="8" spans="2:17" ht="15.75">
      <c r="B8" s="8" t="s">
        <v>62</v>
      </c>
      <c r="C8" s="48"/>
      <c r="D8" s="46">
        <f>'Scoring Calculations'!$H$12</f>
        <v>0</v>
      </c>
      <c r="E8" s="48"/>
      <c r="F8" s="46">
        <f>'Scoring Calculations'!$N$12</f>
        <v>0</v>
      </c>
      <c r="G8" s="2"/>
      <c r="H8" s="2"/>
      <c r="I8" s="95" t="s">
        <v>14</v>
      </c>
      <c r="J8" s="96"/>
      <c r="K8" s="97"/>
      <c r="M8" s="2"/>
      <c r="N8" s="2"/>
      <c r="O8" s="2"/>
      <c r="P8" s="2"/>
      <c r="Q8" s="2"/>
    </row>
    <row r="9" spans="2:17" ht="15.75">
      <c r="B9" s="8" t="s">
        <v>63</v>
      </c>
      <c r="C9" s="48"/>
      <c r="D9" s="46">
        <f>'Scoring Calculations'!$H$17</f>
        <v>0</v>
      </c>
      <c r="E9" s="48"/>
      <c r="F9" s="46">
        <f>'Scoring Calculations'!$N$17</f>
        <v>0</v>
      </c>
      <c r="G9" s="2"/>
      <c r="H9" s="2"/>
      <c r="I9" s="98"/>
      <c r="J9" s="99"/>
      <c r="K9" s="100"/>
      <c r="M9" s="2"/>
      <c r="N9" s="2"/>
      <c r="O9" s="2"/>
      <c r="P9" s="2"/>
      <c r="Q9" s="2"/>
    </row>
    <row r="10" spans="2:17" ht="15.75">
      <c r="B10" s="8" t="s">
        <v>64</v>
      </c>
      <c r="C10" s="48"/>
      <c r="D10" s="46">
        <f>'Scoring Calculations'!$H$23</f>
        <v>0</v>
      </c>
      <c r="E10" s="48"/>
      <c r="F10" s="46">
        <f>'Scoring Calculations'!$N$23</f>
        <v>0</v>
      </c>
      <c r="G10" s="2"/>
      <c r="H10" s="2"/>
      <c r="I10" s="101">
        <f>SUM(F7:F13)</f>
        <v>0</v>
      </c>
      <c r="J10" s="102"/>
      <c r="K10" s="103"/>
      <c r="M10" s="2"/>
      <c r="N10" s="2"/>
      <c r="O10" s="2"/>
      <c r="P10" s="2"/>
      <c r="Q10" s="2"/>
    </row>
    <row r="11" spans="2:17" ht="16.5" thickBot="1">
      <c r="B11" s="8" t="s">
        <v>65</v>
      </c>
      <c r="C11" s="48"/>
      <c r="D11" s="46">
        <f>'Scoring Calculations'!$H$28</f>
        <v>0</v>
      </c>
      <c r="E11" s="48"/>
      <c r="F11" s="46">
        <f>'Scoring Calculations'!$N$28</f>
        <v>0</v>
      </c>
      <c r="G11" s="2"/>
      <c r="H11" s="2"/>
      <c r="I11" s="104"/>
      <c r="J11" s="105"/>
      <c r="K11" s="106"/>
      <c r="M11" s="2"/>
      <c r="N11" s="2"/>
      <c r="O11" s="2"/>
      <c r="P11" s="2"/>
      <c r="Q11" s="2"/>
    </row>
    <row r="12" spans="2:17" ht="15.75">
      <c r="B12" s="8" t="s">
        <v>66</v>
      </c>
      <c r="C12" s="48"/>
      <c r="D12" s="46">
        <f>'Scoring Calculations'!$H$34</f>
        <v>0</v>
      </c>
      <c r="E12" s="48"/>
      <c r="F12" s="46">
        <f>'Scoring Calculations'!$N$34</f>
        <v>0</v>
      </c>
      <c r="G12" s="2"/>
      <c r="H12" s="2"/>
      <c r="M12" s="2"/>
      <c r="N12" s="2"/>
      <c r="O12" s="2"/>
      <c r="P12" s="2"/>
      <c r="Q12" s="2"/>
    </row>
    <row r="13" spans="2:17" ht="15.75">
      <c r="B13" s="8" t="s">
        <v>67</v>
      </c>
      <c r="C13" s="48"/>
      <c r="D13" s="46">
        <f>'Scoring Calculations'!$H$41</f>
        <v>0</v>
      </c>
      <c r="E13" s="48"/>
      <c r="F13" s="46">
        <f>'Scoring Calculations'!$N$41</f>
        <v>0</v>
      </c>
      <c r="G13" s="2"/>
      <c r="H13" s="2"/>
      <c r="M13" s="2"/>
      <c r="N13" s="2"/>
      <c r="O13" s="2"/>
      <c r="P13" s="2"/>
      <c r="Q13" s="2"/>
    </row>
    <row r="14" spans="2:17" s="27" customFormat="1" ht="15.75">
      <c r="B14" s="50"/>
      <c r="C14" s="50"/>
      <c r="D14" s="51"/>
      <c r="E14" s="50"/>
      <c r="F14" s="51"/>
      <c r="G14" s="28"/>
      <c r="H14" s="28"/>
      <c r="J14" s="51"/>
      <c r="L14" s="51"/>
      <c r="M14" s="28"/>
      <c r="N14" s="28"/>
      <c r="O14" s="28"/>
      <c r="P14" s="28"/>
      <c r="Q14" s="28"/>
    </row>
    <row r="15" spans="2:17" s="66" customFormat="1" ht="21">
      <c r="B15" s="65" t="s">
        <v>11</v>
      </c>
      <c r="C15" s="65"/>
      <c r="D15" s="65"/>
      <c r="E15" s="65"/>
      <c r="F15" s="65"/>
      <c r="G15" s="65"/>
      <c r="H15" s="65"/>
      <c r="I15" s="65"/>
      <c r="J15" s="65"/>
      <c r="K15" s="65"/>
      <c r="L15" s="65"/>
      <c r="M15" s="65"/>
      <c r="N15" s="65"/>
      <c r="O15" s="65"/>
      <c r="P15" s="65"/>
      <c r="Q15" s="65"/>
    </row>
    <row r="16" spans="2:17">
      <c r="B16" s="10"/>
      <c r="C16" s="10"/>
      <c r="E16" s="10"/>
      <c r="F16" s="2"/>
      <c r="G16" s="2"/>
      <c r="H16" s="2"/>
      <c r="I16" s="2"/>
      <c r="J16" s="2"/>
      <c r="K16" s="2"/>
      <c r="L16" s="2"/>
      <c r="M16" s="2"/>
      <c r="N16" s="2"/>
      <c r="O16" s="2"/>
      <c r="P16" s="2"/>
      <c r="Q16" s="2"/>
    </row>
    <row r="17" spans="2:17" ht="15" customHeight="1">
      <c r="B17" s="94"/>
      <c r="C17" s="11"/>
      <c r="E17" s="11"/>
      <c r="F17" s="2"/>
      <c r="G17" s="2"/>
      <c r="H17" s="2"/>
      <c r="I17" s="2"/>
      <c r="J17" s="2"/>
      <c r="K17" s="2"/>
      <c r="L17" s="2"/>
      <c r="M17" s="2"/>
      <c r="N17" s="2"/>
      <c r="O17" s="2"/>
      <c r="P17" s="2"/>
      <c r="Q17" s="2"/>
    </row>
    <row r="18" spans="2:17" ht="15" customHeight="1">
      <c r="B18" s="94"/>
      <c r="C18" s="11"/>
      <c r="E18" s="11"/>
      <c r="F18" s="2"/>
      <c r="G18" s="2"/>
      <c r="H18" s="2"/>
      <c r="I18" s="2"/>
      <c r="J18" s="2"/>
      <c r="K18" s="2"/>
      <c r="L18" s="2"/>
      <c r="M18" s="2"/>
      <c r="N18" s="2"/>
      <c r="O18" s="2"/>
      <c r="P18" s="2"/>
      <c r="Q18" s="2"/>
    </row>
    <row r="19" spans="2:17" ht="15" customHeight="1">
      <c r="B19" s="94"/>
      <c r="C19" s="11"/>
      <c r="E19" s="11"/>
      <c r="F19" s="2"/>
      <c r="G19" s="2"/>
      <c r="H19" s="2"/>
      <c r="I19" s="2"/>
      <c r="J19" s="2"/>
      <c r="K19" s="2"/>
      <c r="L19" s="2"/>
      <c r="M19" s="2"/>
      <c r="N19" s="2"/>
      <c r="O19" s="2"/>
      <c r="P19" s="2"/>
      <c r="Q19" s="2"/>
    </row>
    <row r="20" spans="2:17">
      <c r="F20" s="2"/>
      <c r="G20" s="2"/>
      <c r="H20" s="2"/>
      <c r="I20" s="2"/>
      <c r="J20" s="2"/>
      <c r="K20" s="2"/>
      <c r="L20" s="2"/>
      <c r="M20" s="2"/>
      <c r="N20" s="2"/>
      <c r="O20" s="2"/>
      <c r="P20" s="2"/>
      <c r="Q20" s="2"/>
    </row>
    <row r="21" spans="2:17">
      <c r="F21" s="2"/>
      <c r="G21" s="2"/>
      <c r="H21" s="2"/>
      <c r="I21" s="2"/>
      <c r="J21" s="2"/>
      <c r="K21" s="2"/>
      <c r="L21" s="2"/>
      <c r="M21" s="2"/>
      <c r="N21" s="2"/>
      <c r="O21" s="2"/>
      <c r="P21" s="2"/>
      <c r="Q21" s="2"/>
    </row>
    <row r="22" spans="2:17">
      <c r="D22" s="9">
        <f>D7</f>
        <v>0</v>
      </c>
      <c r="F22" s="9">
        <f>D43</f>
        <v>0</v>
      </c>
      <c r="G22" s="2"/>
      <c r="H22" s="2"/>
      <c r="I22" s="2"/>
      <c r="J22" s="2"/>
      <c r="K22" s="2"/>
      <c r="L22" s="2"/>
      <c r="M22" s="2"/>
      <c r="N22" s="2"/>
      <c r="O22" s="2"/>
      <c r="P22" s="2"/>
      <c r="Q22" s="2"/>
    </row>
    <row r="23" spans="2:17">
      <c r="D23" s="9">
        <f>D8</f>
        <v>0</v>
      </c>
      <c r="F23" s="9">
        <f>D44</f>
        <v>0</v>
      </c>
    </row>
    <row r="24" spans="2:17">
      <c r="D24" s="9">
        <f>D9</f>
        <v>0</v>
      </c>
      <c r="F24" s="9">
        <f>D45</f>
        <v>0</v>
      </c>
    </row>
    <row r="25" spans="2:17">
      <c r="D25" s="9">
        <f>D10</f>
        <v>0</v>
      </c>
      <c r="F25" s="9">
        <f>D46</f>
        <v>0</v>
      </c>
    </row>
    <row r="26" spans="2:17">
      <c r="D26" s="9">
        <f>D11</f>
        <v>0</v>
      </c>
      <c r="F26" s="9">
        <f>D47</f>
        <v>0</v>
      </c>
    </row>
    <row r="27" spans="2:17">
      <c r="D27" s="9">
        <f>D12*1.5</f>
        <v>0</v>
      </c>
      <c r="F27" s="9">
        <f>D48*1.5</f>
        <v>0</v>
      </c>
    </row>
    <row r="28" spans="2:17">
      <c r="D28" s="9">
        <f>D13</f>
        <v>0</v>
      </c>
      <c r="F28" s="9">
        <f>D49</f>
        <v>0</v>
      </c>
    </row>
    <row r="29" spans="2:17">
      <c r="D29" s="9" t="e">
        <f>#REF!</f>
        <v>#REF!</v>
      </c>
      <c r="F29" s="9" t="e">
        <f>#REF!</f>
        <v>#REF!</v>
      </c>
    </row>
    <row r="30" spans="2:17">
      <c r="D30" s="9" t="e">
        <f>#REF!*1.5</f>
        <v>#REF!</v>
      </c>
      <c r="F30" s="9" t="e">
        <f>#REF!*1.5</f>
        <v>#REF!</v>
      </c>
    </row>
    <row r="40" spans="2:17" s="66" customFormat="1" ht="21">
      <c r="B40" s="65" t="s">
        <v>13</v>
      </c>
      <c r="C40" s="65"/>
      <c r="D40" s="65"/>
      <c r="E40" s="65"/>
      <c r="F40" s="65"/>
      <c r="G40" s="65"/>
      <c r="H40" s="65"/>
      <c r="I40" s="65"/>
      <c r="J40" s="65"/>
      <c r="K40" s="65"/>
      <c r="L40" s="65"/>
      <c r="M40" s="65"/>
      <c r="N40" s="65"/>
      <c r="O40" s="65"/>
      <c r="P40" s="65"/>
      <c r="Q40" s="65"/>
    </row>
    <row r="41" spans="2:17" s="27" customFormat="1" ht="15.75">
      <c r="B41" s="50"/>
      <c r="C41" s="50"/>
      <c r="D41" s="51"/>
      <c r="E41" s="50"/>
      <c r="F41" s="51"/>
      <c r="G41" s="28"/>
      <c r="H41" s="28"/>
      <c r="J41" s="51"/>
      <c r="L41" s="51"/>
      <c r="M41" s="28"/>
      <c r="N41" s="28"/>
      <c r="O41" s="28"/>
      <c r="P41" s="28"/>
      <c r="Q41" s="28"/>
    </row>
    <row r="42" spans="2:17" s="27" customFormat="1" ht="31.5">
      <c r="B42" s="5" t="s">
        <v>1</v>
      </c>
      <c r="C42" s="50"/>
      <c r="D42" s="7" t="s">
        <v>9</v>
      </c>
      <c r="E42" s="2"/>
      <c r="F42" s="49" t="s">
        <v>10</v>
      </c>
      <c r="G42" s="28"/>
      <c r="H42" s="28"/>
      <c r="J42" s="51"/>
      <c r="L42" s="51"/>
      <c r="M42" s="28"/>
      <c r="N42" s="28"/>
      <c r="O42" s="28"/>
      <c r="P42" s="28"/>
      <c r="Q42" s="28"/>
    </row>
    <row r="43" spans="2:17" s="27" customFormat="1" ht="16.5" thickBot="1">
      <c r="B43" s="8" t="s">
        <v>61</v>
      </c>
      <c r="C43" s="50"/>
      <c r="D43" s="52">
        <f>'Scoring Calculations'!$J$6</f>
        <v>0</v>
      </c>
      <c r="E43" s="1"/>
      <c r="F43" s="52">
        <f>'Scoring Calculations'!$R$6</f>
        <v>0</v>
      </c>
      <c r="G43" s="28"/>
      <c r="H43" s="28"/>
      <c r="J43" s="51"/>
      <c r="L43" s="51"/>
      <c r="M43" s="28"/>
      <c r="N43" s="28"/>
      <c r="O43" s="28"/>
      <c r="P43" s="28"/>
      <c r="Q43" s="28"/>
    </row>
    <row r="44" spans="2:17" s="27" customFormat="1" ht="15.75">
      <c r="B44" s="8" t="s">
        <v>62</v>
      </c>
      <c r="C44" s="50"/>
      <c r="D44" s="52">
        <f>'Scoring Calculations'!$J$12</f>
        <v>0</v>
      </c>
      <c r="E44" s="1"/>
      <c r="F44" s="52">
        <f>'Scoring Calculations'!$R$12</f>
        <v>0</v>
      </c>
      <c r="G44" s="28"/>
      <c r="H44" s="28"/>
      <c r="I44" s="95" t="s">
        <v>15</v>
      </c>
      <c r="J44" s="96"/>
      <c r="K44" s="97"/>
      <c r="L44" s="51"/>
      <c r="M44" s="28"/>
      <c r="N44" s="28"/>
      <c r="O44" s="28"/>
      <c r="P44" s="28"/>
      <c r="Q44" s="28"/>
    </row>
    <row r="45" spans="2:17" s="27" customFormat="1" ht="15.75">
      <c r="B45" s="8" t="s">
        <v>63</v>
      </c>
      <c r="C45" s="50"/>
      <c r="D45" s="52">
        <f>'Scoring Calculations'!$J$17</f>
        <v>0</v>
      </c>
      <c r="E45" s="1"/>
      <c r="F45" s="52">
        <f>'Scoring Calculations'!$R$17</f>
        <v>0</v>
      </c>
      <c r="G45" s="28"/>
      <c r="H45" s="28"/>
      <c r="I45" s="98"/>
      <c r="J45" s="99"/>
      <c r="K45" s="100"/>
      <c r="L45" s="51"/>
      <c r="M45" s="28"/>
      <c r="N45" s="28"/>
      <c r="O45" s="28"/>
      <c r="P45" s="28"/>
      <c r="Q45" s="28"/>
    </row>
    <row r="46" spans="2:17" s="27" customFormat="1" ht="15.75">
      <c r="B46" s="8" t="s">
        <v>64</v>
      </c>
      <c r="C46" s="50"/>
      <c r="D46" s="52">
        <f>'Scoring Calculations'!$J$23</f>
        <v>0</v>
      </c>
      <c r="E46" s="1"/>
      <c r="F46" s="52">
        <f>'Scoring Calculations'!$R$23</f>
        <v>0</v>
      </c>
      <c r="G46" s="28"/>
      <c r="H46" s="28"/>
      <c r="I46" s="88">
        <f>SUM(F43:F49)</f>
        <v>0</v>
      </c>
      <c r="J46" s="89"/>
      <c r="K46" s="90"/>
      <c r="L46" s="51"/>
      <c r="M46" s="28"/>
      <c r="N46" s="28"/>
      <c r="O46" s="28"/>
      <c r="P46" s="28"/>
      <c r="Q46" s="28"/>
    </row>
    <row r="47" spans="2:17" s="27" customFormat="1" ht="16.5" thickBot="1">
      <c r="B47" s="8" t="s">
        <v>65</v>
      </c>
      <c r="C47" s="50"/>
      <c r="D47" s="52">
        <f>'Scoring Calculations'!$J$28</f>
        <v>0</v>
      </c>
      <c r="E47" s="1"/>
      <c r="F47" s="52">
        <f>'Scoring Calculations'!$R$28</f>
        <v>0</v>
      </c>
      <c r="G47" s="28"/>
      <c r="H47" s="28"/>
      <c r="I47" s="91"/>
      <c r="J47" s="92"/>
      <c r="K47" s="93"/>
      <c r="L47" s="51"/>
      <c r="M47" s="28"/>
      <c r="N47" s="28"/>
      <c r="O47" s="28"/>
      <c r="P47" s="28"/>
      <c r="Q47" s="28"/>
    </row>
    <row r="48" spans="2:17" s="27" customFormat="1" ht="15.75">
      <c r="B48" s="8" t="s">
        <v>66</v>
      </c>
      <c r="C48" s="50"/>
      <c r="D48" s="52">
        <f>'Scoring Calculations'!$J$34</f>
        <v>0</v>
      </c>
      <c r="E48" s="1"/>
      <c r="F48" s="52">
        <f>'Scoring Calculations'!$R$34</f>
        <v>0</v>
      </c>
      <c r="G48" s="28"/>
      <c r="H48" s="28"/>
      <c r="J48" s="51"/>
      <c r="L48" s="51"/>
      <c r="M48" s="28"/>
      <c r="N48" s="28"/>
      <c r="O48" s="28"/>
      <c r="P48" s="28"/>
      <c r="Q48" s="28"/>
    </row>
    <row r="49" spans="2:17" s="27" customFormat="1" ht="15.75">
      <c r="B49" s="8" t="s">
        <v>67</v>
      </c>
      <c r="C49" s="50"/>
      <c r="D49" s="52">
        <f>'Scoring Calculations'!$J$41</f>
        <v>0</v>
      </c>
      <c r="E49" s="1"/>
      <c r="F49" s="52">
        <f>'Scoring Calculations'!$R$41</f>
        <v>0</v>
      </c>
      <c r="G49" s="28"/>
      <c r="H49" s="28"/>
      <c r="J49" s="51"/>
      <c r="L49" s="51"/>
      <c r="M49" s="28"/>
      <c r="N49" s="28"/>
      <c r="O49" s="28"/>
      <c r="P49" s="28"/>
      <c r="Q49" s="28"/>
    </row>
    <row r="50" spans="2:17" s="27" customFormat="1" ht="15.75">
      <c r="B50" s="50"/>
      <c r="C50" s="50"/>
      <c r="D50" s="51"/>
      <c r="E50" s="50"/>
      <c r="F50" s="51"/>
      <c r="G50" s="28"/>
      <c r="H50" s="28"/>
      <c r="J50" s="51"/>
      <c r="L50" s="51"/>
      <c r="M50" s="28"/>
      <c r="N50" s="28"/>
      <c r="O50" s="28"/>
      <c r="P50" s="28"/>
      <c r="Q50" s="28"/>
    </row>
  </sheetData>
  <sheetProtection sheet="1" objects="1" scenarios="1"/>
  <mergeCells count="5">
    <mergeCell ref="I46:K47"/>
    <mergeCell ref="B17:B19"/>
    <mergeCell ref="I8:K9"/>
    <mergeCell ref="I10:K11"/>
    <mergeCell ref="I44:K45"/>
  </mergeCells>
  <pageMargins left="0.23622047244094491" right="0.23622047244094491" top="0.74803149606299213" bottom="0.74803149606299213"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Input</vt:lpstr>
      <vt:lpstr>Scoring Calculations</vt:lpstr>
      <vt:lpstr>Scoring Summary</vt:lpstr>
      <vt:lpstr>Input!Print_Area</vt:lpstr>
      <vt:lpstr>'Scoring Calculations'!Print_Area</vt:lpstr>
      <vt:lpstr>'Scoring Summary'!Print_Area</vt:lpstr>
    </vt:vector>
  </TitlesOfParts>
  <Company>Aero Engine Controls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Harrison,  Ross</dc:creator>
  <cp:lastModifiedBy>Harrison, Ross</cp:lastModifiedBy>
  <dcterms:created xsi:type="dcterms:W3CDTF">2013-12-02T08:58:58Z</dcterms:created>
  <dcterms:modified xsi:type="dcterms:W3CDTF">2020-03-02T13:32:20Z</dcterms:modified>
</cp:coreProperties>
</file>