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lue01.babcockgroup.co.uk\homeshare$\PLHA_1\HARR9262\Documents\SC21\Bus Ex\Bus Ex 2020\"/>
    </mc:Choice>
  </mc:AlternateContent>
  <bookViews>
    <workbookView xWindow="360" yWindow="105" windowWidth="13395" windowHeight="5130" firstSheet="1" activeTab="1"/>
  </bookViews>
  <sheets>
    <sheet name="Instructions" sheetId="7" r:id="rId1"/>
    <sheet name="Input" sheetId="1" r:id="rId2"/>
    <sheet name="1) Presentation" sheetId="8" r:id="rId3"/>
    <sheet name="2a) Report Visuals" sheetId="2" r:id="rId4"/>
    <sheet name="2b) Report Summary" sheetId="6" r:id="rId5"/>
    <sheet name="3) Submission" sheetId="5" r:id="rId6"/>
    <sheet name="Extract" sheetId="4" state="hidden" r:id="rId7"/>
  </sheets>
  <externalReferences>
    <externalReference r:id="rId8"/>
  </externalReferences>
  <definedNames>
    <definedName name="AG" localSheetId="2">#REF!</definedName>
    <definedName name="AG" localSheetId="4">#REF!</definedName>
    <definedName name="AG" localSheetId="0">#REF!</definedName>
    <definedName name="AG">#REF!</definedName>
    <definedName name="APPH" localSheetId="2">#REF!</definedName>
    <definedName name="APPH" localSheetId="4">#REF!</definedName>
    <definedName name="APPH" localSheetId="0">#REF!</definedName>
    <definedName name="APPH">#REF!</definedName>
    <definedName name="DateBusEx" localSheetId="2">'1) Presentation'!#REF!</definedName>
    <definedName name="DateBusEx" localSheetId="4">'2b) Report Summary'!#REF!</definedName>
    <definedName name="DateBusEx" localSheetId="0">#REF!</definedName>
    <definedName name="DateBusEx">'3) Submission'!$D$5</definedName>
    <definedName name="DateManExDetEx">'[1]Man Ex (Method 2 Det Ex)'!$D$6</definedName>
    <definedName name="DateManExRadar">'[1]Man Ex (Method 1 RADAR)'!$D$6</definedName>
    <definedName name="DF_GRID_1" localSheetId="2">#REF!</definedName>
    <definedName name="DF_GRID_1" localSheetId="4">#REF!</definedName>
    <definedName name="DF_GRID_1" localSheetId="0">#REF!</definedName>
    <definedName name="DF_GRID_1">#REF!</definedName>
    <definedName name="FRU" localSheetId="2">#REF!</definedName>
    <definedName name="FRU" localSheetId="4">#REF!</definedName>
    <definedName name="FRU" localSheetId="0">#REF!</definedName>
    <definedName name="FRU">#REF!</definedName>
    <definedName name="ftu" localSheetId="2">#REF!</definedName>
    <definedName name="ftu" localSheetId="4">#REF!</definedName>
    <definedName name="ftu" localSheetId="0">#REF!</definedName>
    <definedName name="ftu">#REF!</definedName>
    <definedName name="_xlnm.Print_Area" localSheetId="2">'1) Presentation'!$A$5:$Y$24</definedName>
    <definedName name="_xlnm.Print_Area" localSheetId="4">'2b) Report Summary'!$A$5:$Y$24</definedName>
    <definedName name="_xlnm.Print_Area" localSheetId="5">'3) Submission'!$A$1:$X$28</definedName>
    <definedName name="QDAllCustomers" localSheetId="2">#REF!</definedName>
    <definedName name="QDAllCustomers" localSheetId="4">#REF!</definedName>
    <definedName name="QDAllCustomers" localSheetId="0">#REF!</definedName>
    <definedName name="QDAllCustomers">#REF!</definedName>
    <definedName name="SAPBEXhrIndnt" hidden="1">"Wide"</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F89" i="1" l="1"/>
  <c r="G89" i="1" s="1"/>
  <c r="D50" i="2" s="1"/>
  <c r="F82" i="1"/>
  <c r="F72" i="1"/>
  <c r="F61" i="1"/>
  <c r="F52" i="1"/>
  <c r="F38" i="1"/>
  <c r="F29" i="1"/>
  <c r="S72" i="1"/>
  <c r="S70" i="1"/>
  <c r="S68" i="1"/>
  <c r="S66" i="1"/>
  <c r="S64" i="1"/>
  <c r="S52" i="1"/>
  <c r="S50" i="1"/>
  <c r="S48" i="1"/>
  <c r="S46" i="1"/>
  <c r="S44" i="1"/>
  <c r="S61" i="1"/>
  <c r="S59" i="1"/>
  <c r="S57" i="1"/>
  <c r="S55" i="1"/>
  <c r="G82" i="1"/>
  <c r="D42" i="2" s="1"/>
  <c r="R89" i="1"/>
  <c r="R82" i="1"/>
  <c r="R45" i="1"/>
  <c r="R46" i="1"/>
  <c r="R47" i="1"/>
  <c r="R48" i="1"/>
  <c r="R49" i="1"/>
  <c r="R50" i="1"/>
  <c r="R51" i="1"/>
  <c r="R52" i="1"/>
  <c r="R53" i="1"/>
  <c r="R56" i="1"/>
  <c r="R57" i="1"/>
  <c r="R58" i="1"/>
  <c r="R59" i="1"/>
  <c r="R60" i="1"/>
  <c r="R61" i="1"/>
  <c r="R62" i="1"/>
  <c r="R65" i="1"/>
  <c r="R66" i="1"/>
  <c r="R67" i="1"/>
  <c r="R68" i="1"/>
  <c r="R69" i="1"/>
  <c r="R70" i="1"/>
  <c r="R71" i="1"/>
  <c r="R72" i="1"/>
  <c r="R73" i="1"/>
  <c r="R33" i="1"/>
  <c r="R34" i="1"/>
  <c r="S34" i="1" s="1"/>
  <c r="R35" i="1"/>
  <c r="R36" i="1"/>
  <c r="R37" i="1"/>
  <c r="R38" i="1"/>
  <c r="S38" i="1" s="1"/>
  <c r="R39" i="1"/>
  <c r="R22" i="1"/>
  <c r="R23" i="1"/>
  <c r="R24" i="1"/>
  <c r="R25" i="1"/>
  <c r="R26" i="1"/>
  <c r="R27" i="1"/>
  <c r="R28" i="1"/>
  <c r="R29" i="1"/>
  <c r="R30" i="1"/>
  <c r="S36" i="1" l="1"/>
  <c r="S29" i="1"/>
  <c r="S27" i="1"/>
  <c r="S25" i="1"/>
  <c r="S23" i="1"/>
  <c r="F30" i="8" l="1"/>
  <c r="F29" i="8"/>
  <c r="D49" i="8"/>
  <c r="F28" i="8" s="1"/>
  <c r="D48" i="8"/>
  <c r="F27" i="8" s="1"/>
  <c r="D47" i="8"/>
  <c r="F26" i="8" s="1"/>
  <c r="D46" i="8"/>
  <c r="F25" i="8" s="1"/>
  <c r="D45" i="8"/>
  <c r="F24" i="8" s="1"/>
  <c r="D44" i="8"/>
  <c r="F23" i="8" s="1"/>
  <c r="D43" i="8"/>
  <c r="F22" i="8" s="1"/>
  <c r="R86" i="1"/>
  <c r="R87" i="1"/>
  <c r="R88" i="1"/>
  <c r="R90" i="1"/>
  <c r="R85" i="1"/>
  <c r="R79" i="1"/>
  <c r="R80" i="1"/>
  <c r="R81" i="1"/>
  <c r="R83" i="1"/>
  <c r="R78" i="1"/>
  <c r="F86" i="1" l="1"/>
  <c r="G86" i="1" s="1"/>
  <c r="D47" i="2" s="1"/>
  <c r="F87" i="1"/>
  <c r="G87" i="1" s="1"/>
  <c r="D48" i="2" s="1"/>
  <c r="F88" i="1"/>
  <c r="G88" i="1" s="1"/>
  <c r="D49" i="2" s="1"/>
  <c r="F90" i="1"/>
  <c r="G90" i="1" s="1"/>
  <c r="D51" i="2" s="1"/>
  <c r="F85" i="1"/>
  <c r="G85" i="1" s="1"/>
  <c r="F79" i="1"/>
  <c r="F80" i="1"/>
  <c r="G80" i="1" s="1"/>
  <c r="D40" i="2" s="1"/>
  <c r="F81" i="1"/>
  <c r="G81" i="1" s="1"/>
  <c r="D41" i="2" s="1"/>
  <c r="F83" i="1"/>
  <c r="G83" i="1" s="1"/>
  <c r="D43" i="2" s="1"/>
  <c r="F78" i="1"/>
  <c r="T85" i="1" l="1"/>
  <c r="D13" i="8" s="1"/>
  <c r="D28" i="8" s="1"/>
  <c r="D46" i="2"/>
  <c r="G79" i="1"/>
  <c r="D39" i="2" s="1"/>
  <c r="G78" i="1"/>
  <c r="D30" i="8"/>
  <c r="D29" i="8"/>
  <c r="F70" i="1"/>
  <c r="G70" i="1" s="1"/>
  <c r="D34" i="2" s="1"/>
  <c r="F68" i="1"/>
  <c r="G68" i="1" s="1"/>
  <c r="D33" i="2" s="1"/>
  <c r="F66" i="1"/>
  <c r="G66" i="1" s="1"/>
  <c r="D32" i="2" s="1"/>
  <c r="F64" i="1"/>
  <c r="F59" i="1"/>
  <c r="F57" i="1"/>
  <c r="F55" i="1"/>
  <c r="F50" i="1"/>
  <c r="F48" i="1"/>
  <c r="F46" i="1"/>
  <c r="F44" i="1"/>
  <c r="F36" i="1"/>
  <c r="F34" i="1"/>
  <c r="F32" i="1"/>
  <c r="G32" i="1" s="1"/>
  <c r="F27" i="1"/>
  <c r="F25" i="1"/>
  <c r="F23" i="1"/>
  <c r="F21" i="1"/>
  <c r="D38" i="2" l="1"/>
  <c r="T78" i="1"/>
  <c r="D12" i="8" s="1"/>
  <c r="D27" i="8" s="1"/>
  <c r="G27" i="1"/>
  <c r="D8" i="2" s="1"/>
  <c r="G36" i="1"/>
  <c r="D14" i="2" s="1"/>
  <c r="G48" i="1"/>
  <c r="D20" i="2" s="1"/>
  <c r="G57" i="1"/>
  <c r="D26" i="2" s="1"/>
  <c r="G64" i="1"/>
  <c r="G29" i="1"/>
  <c r="D9" i="2" s="1"/>
  <c r="G38" i="1"/>
  <c r="D15" i="2" s="1"/>
  <c r="G50" i="1"/>
  <c r="D21" i="2" s="1"/>
  <c r="G59" i="1"/>
  <c r="D27" i="2" s="1"/>
  <c r="G44" i="1"/>
  <c r="G61" i="1"/>
  <c r="D28" i="2" s="1"/>
  <c r="G25" i="1"/>
  <c r="D7" i="2" s="1"/>
  <c r="G34" i="1"/>
  <c r="D13" i="2" s="1"/>
  <c r="G46" i="1"/>
  <c r="D19" i="2" s="1"/>
  <c r="G55" i="1"/>
  <c r="G21" i="1"/>
  <c r="G52" i="1"/>
  <c r="D22" i="2" s="1"/>
  <c r="G72" i="1"/>
  <c r="D35" i="2" s="1"/>
  <c r="G23" i="1"/>
  <c r="D6" i="2" s="1"/>
  <c r="R64" i="1"/>
  <c r="R55" i="1"/>
  <c r="R44" i="1"/>
  <c r="R32" i="1"/>
  <c r="S32" i="1" s="1"/>
  <c r="D12" i="2" s="1"/>
  <c r="R21" i="1"/>
  <c r="S21" i="1" s="1"/>
  <c r="D31" i="2" l="1"/>
  <c r="T64" i="1"/>
  <c r="D25" i="2"/>
  <c r="T55" i="1"/>
  <c r="D10" i="8" s="1"/>
  <c r="D25" i="8" s="1"/>
  <c r="D18" i="2"/>
  <c r="T44" i="1"/>
  <c r="D9" i="8" s="1"/>
  <c r="D24" i="8" s="1"/>
  <c r="T32" i="1"/>
  <c r="D8" i="8" s="1"/>
  <c r="D23" i="8" s="1"/>
  <c r="D5" i="2"/>
  <c r="T21" i="1"/>
  <c r="D11" i="8"/>
  <c r="D26" i="8" s="1"/>
  <c r="F30" i="6"/>
  <c r="F29" i="6"/>
  <c r="D49" i="6"/>
  <c r="F28" i="6" s="1"/>
  <c r="D48" i="6"/>
  <c r="F27" i="6" s="1"/>
  <c r="D47" i="6"/>
  <c r="F26" i="6" s="1"/>
  <c r="D46" i="6"/>
  <c r="F25" i="6" s="1"/>
  <c r="D45" i="6"/>
  <c r="F24" i="6" s="1"/>
  <c r="D44" i="6"/>
  <c r="F23" i="6" s="1"/>
  <c r="D43" i="6"/>
  <c r="F22" i="6" s="1"/>
  <c r="E18" i="5"/>
  <c r="E17" i="5"/>
  <c r="E16" i="5"/>
  <c r="E15" i="5"/>
  <c r="E14" i="5"/>
  <c r="E13" i="5"/>
  <c r="E12" i="5"/>
  <c r="E5" i="2" l="1"/>
  <c r="D7" i="8"/>
  <c r="D22" i="8" s="1"/>
  <c r="AB85" i="1"/>
  <c r="AB78" i="1"/>
  <c r="AB64" i="1"/>
  <c r="AB55" i="1"/>
  <c r="AB44" i="1"/>
  <c r="Y6" i="1" s="1"/>
  <c r="AB32" i="1"/>
  <c r="AB21" i="1"/>
  <c r="F46" i="6" l="1"/>
  <c r="F46" i="8"/>
  <c r="F43" i="6"/>
  <c r="F43" i="8"/>
  <c r="F47" i="6"/>
  <c r="F47" i="8"/>
  <c r="F44" i="6"/>
  <c r="F44" i="8"/>
  <c r="F48" i="6"/>
  <c r="F48" i="8"/>
  <c r="F45" i="6"/>
  <c r="F45" i="8"/>
  <c r="F49" i="6"/>
  <c r="F49" i="8"/>
  <c r="H18" i="5"/>
  <c r="H17" i="5"/>
  <c r="H16" i="5"/>
  <c r="H15" i="5"/>
  <c r="H14" i="5"/>
  <c r="H13" i="5"/>
  <c r="H12" i="5"/>
  <c r="T5" i="5" l="1"/>
  <c r="I46" i="8"/>
  <c r="I46" i="6"/>
  <c r="H4" i="4" l="1"/>
  <c r="D18" i="5"/>
  <c r="G18" i="5" s="1"/>
  <c r="D13" i="6"/>
  <c r="D28" i="6" s="1"/>
  <c r="J4" i="4"/>
  <c r="D30" i="6"/>
  <c r="D4" i="4"/>
  <c r="D14" i="5"/>
  <c r="G14" i="5" s="1"/>
  <c r="D9" i="6"/>
  <c r="D24" i="6" s="1"/>
  <c r="G4" i="4"/>
  <c r="D17" i="5"/>
  <c r="G17" i="5" s="1"/>
  <c r="D12" i="6"/>
  <c r="D27" i="6" s="1"/>
  <c r="D11" i="6"/>
  <c r="D26" i="6" s="1"/>
  <c r="D16" i="5"/>
  <c r="G16" i="5" s="1"/>
  <c r="E4" i="4"/>
  <c r="D10" i="6"/>
  <c r="D25" i="6" s="1"/>
  <c r="D15" i="5"/>
  <c r="G15" i="5" s="1"/>
  <c r="C4" i="4"/>
  <c r="D13" i="5"/>
  <c r="G13" i="5" s="1"/>
  <c r="D8" i="6"/>
  <c r="D23" i="6" s="1"/>
  <c r="I4" i="4"/>
  <c r="D29" i="6"/>
  <c r="B4" i="4"/>
  <c r="D7" i="6"/>
  <c r="D22" i="6" s="1"/>
  <c r="D12" i="5"/>
  <c r="G12" i="5" s="1"/>
  <c r="Z64" i="1"/>
  <c r="F4" i="4"/>
  <c r="E31" i="2"/>
  <c r="Z32" i="1"/>
  <c r="E12" i="2"/>
  <c r="Z21" i="1"/>
  <c r="Z85" i="1"/>
  <c r="E46" i="2"/>
  <c r="Z44" i="1"/>
  <c r="E18" i="2"/>
  <c r="Z78" i="1"/>
  <c r="E38" i="2"/>
  <c r="Z55" i="1"/>
  <c r="E25" i="2"/>
  <c r="B6" i="1" l="1"/>
  <c r="I10" i="8" s="1"/>
  <c r="F7" i="6"/>
  <c r="F7" i="8"/>
  <c r="F10" i="6"/>
  <c r="F10" i="8"/>
  <c r="F12" i="6"/>
  <c r="F12" i="8"/>
  <c r="F11" i="6"/>
  <c r="F11" i="8"/>
  <c r="F8" i="6"/>
  <c r="F8" i="8"/>
  <c r="F9" i="6"/>
  <c r="F9" i="8"/>
  <c r="F13" i="6"/>
  <c r="F13" i="8"/>
  <c r="C5" i="5" l="1"/>
  <c r="I10" i="6"/>
  <c r="K4" i="4"/>
</calcChain>
</file>

<file path=xl/sharedStrings.xml><?xml version="1.0" encoding="utf-8"?>
<sst xmlns="http://schemas.openxmlformats.org/spreadsheetml/2006/main" count="262" uniqueCount="148">
  <si>
    <t>No.</t>
  </si>
  <si>
    <t>Factor</t>
  </si>
  <si>
    <t>Criterion</t>
  </si>
  <si>
    <t>% Score</t>
  </si>
  <si>
    <t>Leadership</t>
  </si>
  <si>
    <t>Strategy</t>
  </si>
  <si>
    <t>People</t>
  </si>
  <si>
    <t>Partnerships &amp; Resources</t>
  </si>
  <si>
    <t>Processes, Products &amp; Services</t>
  </si>
  <si>
    <t>Customer Results</t>
  </si>
  <si>
    <t>People Results</t>
  </si>
  <si>
    <t>Society Results</t>
  </si>
  <si>
    <t>Business Results</t>
  </si>
  <si>
    <t>Question</t>
  </si>
  <si>
    <t>Score</t>
  </si>
  <si>
    <t>%</t>
  </si>
  <si>
    <t>Total</t>
  </si>
  <si>
    <t>Data to extract for benchmarking</t>
  </si>
  <si>
    <t>Note: This Line of data should be copied and pasted into the relevant entry line of the compiled benchmarking data workbook</t>
  </si>
  <si>
    <t>SC21 Bus Ex Score</t>
  </si>
  <si>
    <t>Date</t>
  </si>
  <si>
    <t>SC21 trained Bus Ex Practitioners</t>
  </si>
  <si>
    <r>
      <t xml:space="preserve">Potential Bus Ex Score
</t>
    </r>
    <r>
      <rPr>
        <sz val="10"/>
        <rFont val="Cambria (Headings)"/>
      </rPr>
      <t>(Score if all targets achieved)</t>
    </r>
  </si>
  <si>
    <t xml:space="preserve">Practitioner name 1: </t>
  </si>
  <si>
    <t>Previous Bus Ex Score</t>
  </si>
  <si>
    <t xml:space="preserve">Practitioner name 2: </t>
  </si>
  <si>
    <t xml:space="preserve">Lead Practitioner Company: </t>
  </si>
  <si>
    <t>Scoring Summary</t>
  </si>
  <si>
    <t>Target</t>
  </si>
  <si>
    <t>Diagnostic Scoring Input</t>
  </si>
  <si>
    <t>Weighted score</t>
  </si>
  <si>
    <t>% Target</t>
  </si>
  <si>
    <t>Weighted Target</t>
  </si>
  <si>
    <t>Business Excellence - Output for Award Submission Template</t>
  </si>
  <si>
    <t>Business Excellence - Scoring Summary (Report Visuals)</t>
  </si>
  <si>
    <t>Scoring Summary Graphs</t>
  </si>
  <si>
    <t>Weighted Score</t>
  </si>
  <si>
    <t>Target Scoring</t>
  </si>
  <si>
    <t>SC21 Business Excellence Score</t>
  </si>
  <si>
    <r>
      <t xml:space="preserve">Potential Score
</t>
    </r>
    <r>
      <rPr>
        <b/>
        <sz val="11"/>
        <rFont val="Cambria (Headings)"/>
      </rPr>
      <t>(if targets achieved)</t>
    </r>
  </si>
  <si>
    <t>Licencing Note</t>
  </si>
  <si>
    <t>Instructions</t>
  </si>
  <si>
    <t>Target Scores</t>
  </si>
  <si>
    <r>
      <t xml:space="preserve">Potential Score
</t>
    </r>
    <r>
      <rPr>
        <b/>
        <sz val="8"/>
        <rFont val="Cambria (Headings)"/>
      </rPr>
      <t>(If all targets achieved)</t>
    </r>
  </si>
  <si>
    <t>Business Excellence Silver Scoring Workbook - Instructions</t>
  </si>
  <si>
    <t>Previous Score</t>
  </si>
  <si>
    <t>Sub Total</t>
  </si>
  <si>
    <t>Approach</t>
  </si>
  <si>
    <t>Assess &amp; Refine</t>
  </si>
  <si>
    <t>Deploy</t>
  </si>
  <si>
    <t>Relevance &amp; Usability</t>
  </si>
  <si>
    <t>Performance</t>
  </si>
  <si>
    <t>Value</t>
  </si>
  <si>
    <t>Bronze Level</t>
  </si>
  <si>
    <t>Select Level</t>
  </si>
  <si>
    <t>Results</t>
  </si>
  <si>
    <t>Business Excellence - Scoring Summary (Initial Feedback Presentation Visuals)</t>
  </si>
  <si>
    <t>Direction</t>
  </si>
  <si>
    <t>Execution</t>
  </si>
  <si>
    <t>1.1.1</t>
  </si>
  <si>
    <t>1.1.2</t>
  </si>
  <si>
    <t>1.2.1</t>
  </si>
  <si>
    <t>1.2.2</t>
  </si>
  <si>
    <t>1.3.1</t>
  </si>
  <si>
    <t>1.3.2</t>
  </si>
  <si>
    <t>1.4.1</t>
  </si>
  <si>
    <t>1.4.2</t>
  </si>
  <si>
    <t>1.5.1</t>
  </si>
  <si>
    <t>1.5.2</t>
  </si>
  <si>
    <t>2.1.1</t>
  </si>
  <si>
    <t>2.1.2</t>
  </si>
  <si>
    <t>2.2.1</t>
  </si>
  <si>
    <t>2.2.2</t>
  </si>
  <si>
    <t>2.3.1</t>
  </si>
  <si>
    <t>2.3.2</t>
  </si>
  <si>
    <t>2.4.1</t>
  </si>
  <si>
    <t>2.4.2</t>
  </si>
  <si>
    <t>SC21 Business Excellence Report Scoring</t>
  </si>
  <si>
    <t>3.1.1</t>
  </si>
  <si>
    <t>3.2.1</t>
  </si>
  <si>
    <t>3.3.1</t>
  </si>
  <si>
    <t>3.4.1</t>
  </si>
  <si>
    <t>3.5.1</t>
  </si>
  <si>
    <t>3.1.2</t>
  </si>
  <si>
    <t>3.2.2</t>
  </si>
  <si>
    <t>3.3.2</t>
  </si>
  <si>
    <t>3.4.2</t>
  </si>
  <si>
    <t>3.5.2</t>
  </si>
  <si>
    <t>4.1.1</t>
  </si>
  <si>
    <t>4.2.1</t>
  </si>
  <si>
    <t>4.3.1</t>
  </si>
  <si>
    <t>4.4.2</t>
  </si>
  <si>
    <t>4.1.2</t>
  </si>
  <si>
    <t>4.2.2</t>
  </si>
  <si>
    <t>4.3.2</t>
  </si>
  <si>
    <t>4.4.1</t>
  </si>
  <si>
    <t>5.1.1</t>
  </si>
  <si>
    <t>5.2.1</t>
  </si>
  <si>
    <t>5.3.1</t>
  </si>
  <si>
    <t>5.4.1</t>
  </si>
  <si>
    <t>5.5.2</t>
  </si>
  <si>
    <t>5.5.1</t>
  </si>
  <si>
    <t>5.4.2</t>
  </si>
  <si>
    <t>5.3.2</t>
  </si>
  <si>
    <t>5.2.2</t>
  </si>
  <si>
    <t>5.1.2</t>
  </si>
  <si>
    <t>Silver &amp; Gold Level</t>
  </si>
  <si>
    <t>Purpose, Vision &amp; Strategy</t>
  </si>
  <si>
    <t>Organisational Culture &amp; leadership</t>
  </si>
  <si>
    <t>Engaging Stakeholders</t>
  </si>
  <si>
    <t>Creating Sustainable Value</t>
  </si>
  <si>
    <t>Driving Performance &amp; Transformation</t>
  </si>
  <si>
    <t>Stakeholder Perceptions</t>
  </si>
  <si>
    <t>Strategic &amp; Operational Performance</t>
  </si>
  <si>
    <t>Define Purpose &amp; Vision</t>
  </si>
  <si>
    <t>Identify &amp; Understand Stakeholders Needs</t>
  </si>
  <si>
    <t>Understand the Ecosystem, own Capabilities &amp; Major Challenges</t>
  </si>
  <si>
    <t>Develop Strategy</t>
  </si>
  <si>
    <t>Design &amp; Implement a Governance &amp; Performance Management System</t>
  </si>
  <si>
    <t>Steer the Organisation’s Culture &amp; Nurture Values</t>
  </si>
  <si>
    <t>Create the Conditions for Realising Change</t>
  </si>
  <si>
    <t>Enable Creativity &amp; Innovation</t>
  </si>
  <si>
    <t>Unite Behind &amp; Engage in Purpose, Vision &amp; Strategy</t>
  </si>
  <si>
    <t>Customers: Build Sustainable Relationships</t>
  </si>
  <si>
    <t>People: Attract, Engage, Develop &amp; Retain</t>
  </si>
  <si>
    <t>Business &amp; Governing Stakeholders – Secure &amp; Sustain Ongoing Support</t>
  </si>
  <si>
    <t>Society: Contribute to Development, Well-Being &amp; Prosperity</t>
  </si>
  <si>
    <t>Partners &amp; Suppliers: Build Relationships &amp; Ensure Support for Creating Sustainable Value</t>
  </si>
  <si>
    <t>Design the Value &amp; How it is Created</t>
  </si>
  <si>
    <t>Communicate &amp; Sell the Value</t>
  </si>
  <si>
    <t>Deliver the Value</t>
  </si>
  <si>
    <t>Define &amp; Implement the Overall Experience</t>
  </si>
  <si>
    <t>Drive Performance &amp; Manage Risk</t>
  </si>
  <si>
    <t>Transform the Organisation for the Future</t>
  </si>
  <si>
    <t>Drive Innovation &amp; Utilise Technology</t>
  </si>
  <si>
    <t>Leverage Data, Information &amp; Knowledge</t>
  </si>
  <si>
    <t>Manage Assets &amp; Resources</t>
  </si>
  <si>
    <t>Results are timely, reliable, accurate and appropriately segmented</t>
  </si>
  <si>
    <t>Relevant targets set in line with the Strategy and consistently achieved</t>
  </si>
  <si>
    <t>Relevant external comparisons are made and are favourable</t>
  </si>
  <si>
    <t>Results link to the Purpose, Vision &amp; Strategy and reviewed &amp; improved</t>
  </si>
  <si>
    <t>Positive trends or sustained outstanding performance over time</t>
  </si>
  <si>
    <t>Drivers for outstanding performance in the future are clearly understood.</t>
  </si>
  <si>
    <t>SC21 Trained Bus Ex Practitioners</t>
  </si>
  <si>
    <r>
      <t xml:space="preserve">It is a requirement of the SC21 Performance, Development and Quality Special Interest Group (SC21 PDQ SIG) that participating companies should be provided with or obtain a copy of </t>
    </r>
    <r>
      <rPr>
        <b/>
        <sz val="11"/>
        <color theme="1"/>
        <rFont val="Calibri"/>
        <family val="2"/>
        <scheme val="minor"/>
      </rPr>
      <t>The EFQM Model brochure: ISBN: 978-90-5236-845-0</t>
    </r>
  </si>
  <si>
    <r>
      <t xml:space="preserve">This workbook should be used to capture and analyse the Practitioner led scoring against the EFQM Model for all levels of SC21 Assessment. Inputs should be added manually during or after the assessment based on the consensus scores determined by the certified SC21 Business Excellence Practitioners responsible.
All inputs are added on the "Input" tab, the remaining tabs contain the visual outputs required for Powepoint presentations, the Word document report template, and the SC21 Award Submission template if required.
It is important to select the correct "Level" for the assessment being undertaken (Bronze or Silver &amp; Gold), these can be selected at the top of the "Input" tab, this will open up the correct elements of the workbook required for each assessment approach.
Detailed instructions are given on each tab to explain the purpose of each element throughout the workbook.
</t>
    </r>
    <r>
      <rPr>
        <b/>
        <sz val="11"/>
        <color theme="1"/>
        <rFont val="Calibri"/>
        <family val="2"/>
        <scheme val="minor"/>
      </rPr>
      <t>IMPORTANT: All visual elements copied from this workbook should be pasted into the Word document using "Paste Special" - "Paste as Picture" or right click "Paste as Picture" as shown below:-</t>
    </r>
  </si>
  <si>
    <t>Target scores are also added on the "Input" tab, these are added as an overall score for each criterion. These will be  added by the responsible practitioner and should represent what is achievable in the timeframe until the next assessment (typically 2-3 years), if the organisation were to address all opportunities highlighted. 
The target scores may be updated following the assessment based on the goals and priorities of the organisation.</t>
  </si>
  <si>
    <t>Silver &amp; 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</si>
</sst>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9">
    <font>
      <sz val="11"/>
      <color theme="1"/>
      <name val="Calibri"/>
      <family val="2"/>
      <scheme val="minor"/>
    </font>
    <font>
      <b/>
      <sz val="11"/>
      <color theme="1"/>
      <name val="Calibri"/>
      <family val="2"/>
      <scheme val="minor"/>
    </font>
    <font>
      <sz val="10"/>
      <name val="Arial"/>
      <family val="2"/>
    </font>
    <font>
      <sz val="8"/>
      <name val="Arial"/>
      <family val="2"/>
    </font>
    <font>
      <b/>
      <sz val="11"/>
      <color rgb="FFFFFFFF"/>
      <name val="Calibri"/>
      <family val="2"/>
      <scheme val="minor"/>
    </font>
    <font>
      <b/>
      <sz val="11"/>
      <color rgb="FF632423"/>
      <name val="Calibri"/>
      <family val="2"/>
      <scheme val="minor"/>
    </font>
    <font>
      <sz val="10"/>
      <color theme="1"/>
      <name val="Calibri"/>
      <family val="2"/>
      <scheme val="minor"/>
    </font>
    <font>
      <b/>
      <sz val="20"/>
      <color theme="3" tint="-0.249977111117893"/>
      <name val="Calibri"/>
      <family val="2"/>
      <scheme val="minor"/>
    </font>
    <font>
      <sz val="36"/>
      <color theme="1"/>
      <name val="Calibri"/>
      <family val="2"/>
      <scheme val="minor"/>
    </font>
    <font>
      <sz val="7"/>
      <name val="Arial"/>
      <family val="2"/>
    </font>
    <font>
      <sz val="16"/>
      <color theme="1"/>
      <name val="Calibri"/>
      <family val="2"/>
      <scheme val="minor"/>
    </font>
    <font>
      <sz val="12"/>
      <name val="Arial"/>
      <family val="2"/>
    </font>
    <font>
      <sz val="10"/>
      <name val="Calibri"/>
      <family val="2"/>
    </font>
    <font>
      <sz val="28"/>
      <color theme="4" tint="-0.249977111117893"/>
      <name val="Cambria (Headings)"/>
    </font>
    <font>
      <sz val="11"/>
      <color theme="1"/>
      <name val="Calibri Light"/>
      <family val="2"/>
    </font>
    <font>
      <b/>
      <sz val="12"/>
      <color theme="4" tint="-0.249977111117893"/>
      <name val="Cambria (Headings)"/>
    </font>
    <font>
      <sz val="10"/>
      <name val="Cambria (Headings)"/>
    </font>
    <font>
      <sz val="26"/>
      <color theme="1"/>
      <name val="Arial"/>
      <family val="2"/>
    </font>
    <font>
      <sz val="16"/>
      <name val="Arial"/>
      <family val="2"/>
    </font>
    <font>
      <b/>
      <sz val="10"/>
      <color theme="4" tint="-0.249977111117893"/>
      <name val="Cambria (Headings)"/>
    </font>
    <font>
      <sz val="14"/>
      <name val="Arial"/>
      <family val="2"/>
    </font>
    <font>
      <sz val="20"/>
      <color theme="4" tint="-0.249977111117893"/>
      <name val="Cambria (Headings)"/>
    </font>
    <font>
      <sz val="10"/>
      <color indexed="9"/>
      <name val="Calibri"/>
      <family val="2"/>
    </font>
    <font>
      <b/>
      <sz val="14"/>
      <name val="Calibri"/>
      <family val="2"/>
      <scheme val="minor"/>
    </font>
    <font>
      <b/>
      <sz val="12"/>
      <name val="Calibri"/>
      <family val="2"/>
    </font>
    <font>
      <sz val="12"/>
      <name val="Calibri"/>
      <family val="2"/>
    </font>
    <font>
      <sz val="11"/>
      <color indexed="8"/>
      <name val="Calibri"/>
      <family val="2"/>
    </font>
    <font>
      <sz val="11"/>
      <color indexed="9"/>
      <name val="Calibri"/>
      <family val="2"/>
    </font>
    <font>
      <b/>
      <sz val="11"/>
      <color indexed="8"/>
      <name val="Calibri"/>
      <family val="2"/>
    </font>
    <font>
      <u/>
      <sz val="11"/>
      <color theme="10"/>
      <name val="Arial"/>
      <family val="2"/>
    </font>
    <font>
      <sz val="11"/>
      <color theme="1"/>
      <name val="Arial"/>
      <family val="2"/>
    </font>
    <font>
      <sz val="12"/>
      <color theme="1"/>
      <name val="Calibri"/>
      <family val="2"/>
      <scheme val="minor"/>
    </font>
    <font>
      <sz val="8"/>
      <color indexed="62"/>
      <name val="Arial"/>
      <family val="2"/>
    </font>
    <font>
      <b/>
      <sz val="8"/>
      <color indexed="8"/>
      <name val="Arial"/>
      <family val="2"/>
    </font>
    <font>
      <b/>
      <sz val="8"/>
      <name val="Arial"/>
      <family val="2"/>
    </font>
    <font>
      <sz val="8"/>
      <color indexed="8"/>
      <name val="Arial"/>
      <family val="2"/>
    </font>
    <font>
      <sz val="12"/>
      <color indexed="8"/>
      <name val="Arial"/>
      <family val="2"/>
    </font>
    <font>
      <sz val="19"/>
      <name val="Arial"/>
      <family val="2"/>
    </font>
    <font>
      <sz val="8"/>
      <color indexed="14"/>
      <name val="Arial"/>
      <family val="2"/>
    </font>
    <font>
      <b/>
      <sz val="18"/>
      <color indexed="62"/>
      <name val="Cambria"/>
      <family val="2"/>
    </font>
    <font>
      <sz val="22"/>
      <color theme="4" tint="-0.249977111117893"/>
      <name val="Cambria (Headings)"/>
    </font>
    <font>
      <sz val="9"/>
      <name val="Cambria"/>
      <family val="1"/>
      <scheme val="major"/>
    </font>
    <font>
      <b/>
      <sz val="11"/>
      <color theme="4" tint="-0.249977111117893"/>
      <name val="Cambria (Headings)"/>
    </font>
    <font>
      <b/>
      <sz val="8"/>
      <name val="Cambria (Headings)"/>
    </font>
    <font>
      <sz val="26"/>
      <color theme="1"/>
      <name val="Calibri"/>
      <family val="2"/>
      <scheme val="minor"/>
    </font>
    <font>
      <sz val="16"/>
      <color rgb="FFFF0000"/>
      <name val="Calibri"/>
      <family val="2"/>
      <scheme val="minor"/>
    </font>
    <font>
      <sz val="10"/>
      <color theme="4" tint="-0.249977111117893"/>
      <name val="Cambria (Headings)"/>
    </font>
    <font>
      <sz val="18"/>
      <name val="Arial"/>
      <family val="2"/>
    </font>
    <font>
      <sz val="18"/>
      <color theme="4" tint="-0.249977111117893"/>
      <name val="Cambria (Headings)"/>
    </font>
    <font>
      <sz val="18"/>
      <color theme="1"/>
      <name val="Calibri"/>
      <family val="2"/>
      <scheme val="minor"/>
    </font>
    <font>
      <sz val="18"/>
      <color theme="1"/>
      <name val="Calibri Light"/>
      <family val="2"/>
    </font>
    <font>
      <i/>
      <sz val="10"/>
      <name val="Calibri"/>
      <family val="2"/>
      <scheme val="minor"/>
    </font>
    <font>
      <sz val="10"/>
      <color theme="1"/>
      <name val="Calibri Light"/>
      <family val="2"/>
    </font>
    <font>
      <sz val="11"/>
      <name val="Calibri"/>
      <family val="2"/>
    </font>
    <font>
      <sz val="11"/>
      <color theme="4" tint="-0.249977111117893"/>
      <name val="Cambria (Headings)"/>
    </font>
    <font>
      <b/>
      <sz val="16"/>
      <color rgb="FFFFFFFF"/>
      <name val="Calibri"/>
      <family val="2"/>
      <scheme val="minor"/>
    </font>
    <font>
      <sz val="11"/>
      <color rgb="FF632423"/>
      <name val="Calibri"/>
      <family val="2"/>
      <scheme val="minor"/>
    </font>
    <font>
      <b/>
      <sz val="14"/>
      <color theme="4" tint="-0.249977111117893"/>
      <name val="Cambria (Headings)"/>
    </font>
    <font>
      <sz val="11"/>
      <color theme="1"/>
      <name val="Calibri"/>
      <family val="2"/>
      <scheme val="minor"/>
    </font>
    <font>
      <sz val="11"/>
      <name val="Arial"/>
      <family val="2"/>
    </font>
    <font>
      <b/>
      <sz val="11"/>
      <name val="Cambria (Headings)"/>
    </font>
    <font>
      <sz val="22"/>
      <color rgb="FF632423"/>
      <name val="Calibri"/>
      <family val="2"/>
      <scheme val="minor"/>
    </font>
    <font>
      <sz val="16"/>
      <color theme="4" tint="-0.249977111117893"/>
      <name val="Cambria (Headings)"/>
    </font>
    <font>
      <i/>
      <sz val="11"/>
      <color theme="4" tint="-0.249977111117893"/>
      <name val="Cambria (Headings)"/>
    </font>
    <font>
      <sz val="12"/>
      <color theme="4" tint="-0.249977111117893"/>
      <name val="Cambria (Headings)"/>
    </font>
    <font>
      <b/>
      <sz val="12"/>
      <color rgb="FFFF0000"/>
      <name val="Calibri"/>
      <family val="2"/>
      <scheme val="minor"/>
    </font>
    <font>
      <sz val="8"/>
      <color theme="4" tint="-0.249977111117893"/>
      <name val="Cambria (Headings)"/>
    </font>
    <font>
      <sz val="12"/>
      <color rgb="FFFF0000"/>
      <name val="Calibri"/>
      <family val="2"/>
      <scheme val="minor"/>
    </font>
    <font>
      <b/>
      <sz val="11"/>
      <color theme="0"/>
      <name val="Calibri"/>
      <family val="2"/>
      <scheme val="minor"/>
    </font>
    <font>
      <i/>
      <sz val="14"/>
      <color theme="9" tint="-0.249977111117893"/>
      <name val="Calibri"/>
      <family val="2"/>
      <scheme val="minor"/>
    </font>
    <font>
      <i/>
      <sz val="14"/>
      <color theme="0" tint="-0.34998626667073579"/>
      <name val="Calibri"/>
      <family val="2"/>
      <scheme val="minor"/>
    </font>
    <font>
      <sz val="16"/>
      <name val="Calibri"/>
      <family val="2"/>
      <scheme val="minor"/>
    </font>
    <font>
      <i/>
      <sz val="14"/>
      <color theme="4" tint="-0.249977111117893"/>
      <name val="Cambria (Headings)"/>
    </font>
    <font>
      <sz val="11"/>
      <color theme="0"/>
      <name val="Calibri"/>
      <family val="2"/>
      <scheme val="minor"/>
    </font>
    <font>
      <sz val="10"/>
      <color theme="0"/>
      <name val="Cambria (Headings)"/>
    </font>
    <font>
      <i/>
      <sz val="14"/>
      <color theme="3" tint="0.59999389629810485"/>
      <name val="Cambria (Headings)"/>
    </font>
    <font>
      <i/>
      <sz val="14"/>
      <color theme="6"/>
      <name val="Cambria (Headings)"/>
    </font>
    <font>
      <sz val="10"/>
      <color theme="0"/>
      <name val="Arial"/>
      <family val="2"/>
    </font>
    <font>
      <i/>
      <sz val="14"/>
      <color theme="0"/>
      <name val="Cambria (Headings)"/>
    </font>
  </fonts>
  <fills count="5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4506668294322"/>
      </bottom>
      <diagonal/>
    </border>
    <border>
      <left/>
      <right/>
      <top style="thin">
        <color theme="4" tint="0.39994506668294322"/>
      </top>
      <bottom/>
      <diagonal/>
    </border>
    <border>
      <left/>
      <right/>
      <top style="thin">
        <color theme="4" tint="0.39994506668294322"/>
      </top>
      <bottom style="thick">
        <color theme="3"/>
      </bottom>
      <diagonal/>
    </border>
    <border>
      <left style="thick">
        <color theme="3"/>
      </left>
      <right style="thick">
        <color theme="3"/>
      </right>
      <top style="thick">
        <color theme="3"/>
      </top>
      <bottom/>
      <diagonal/>
    </border>
    <border>
      <left style="thick">
        <color theme="3"/>
      </left>
      <right/>
      <top style="thick">
        <color theme="3"/>
      </top>
      <bottom/>
      <diagonal/>
    </border>
    <border>
      <left/>
      <right style="thick">
        <color theme="3"/>
      </right>
      <top style="thick">
        <color theme="3"/>
      </top>
      <bottom/>
      <diagonal/>
    </border>
    <border>
      <left/>
      <right/>
      <top style="thick">
        <color theme="3"/>
      </top>
      <bottom/>
      <diagonal/>
    </border>
    <border>
      <left style="thick">
        <color theme="3"/>
      </left>
      <right/>
      <top/>
      <bottom style="thick">
        <color theme="3"/>
      </bottom>
      <diagonal/>
    </border>
    <border>
      <left/>
      <right style="thick">
        <color theme="3"/>
      </right>
      <top/>
      <bottom style="thick">
        <color theme="3"/>
      </bottom>
      <diagonal/>
    </border>
    <border>
      <left style="thick">
        <color theme="3"/>
      </left>
      <right/>
      <top/>
      <bottom/>
      <diagonal/>
    </border>
    <border>
      <left/>
      <right style="thick">
        <color theme="3"/>
      </right>
      <top/>
      <bottom/>
      <diagonal/>
    </border>
    <border>
      <left/>
      <right/>
      <top/>
      <bottom style="thick">
        <color theme="3"/>
      </bottom>
      <diagonal/>
    </border>
    <border>
      <left style="thick">
        <color theme="3"/>
      </left>
      <right style="thick">
        <color theme="3"/>
      </right>
      <top/>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medium">
        <color theme="3"/>
      </left>
      <right/>
      <top style="medium">
        <color theme="3"/>
      </top>
      <bottom style="thin">
        <color theme="4" tint="0.39994506668294322"/>
      </bottom>
      <diagonal/>
    </border>
    <border>
      <left/>
      <right/>
      <top style="medium">
        <color theme="3"/>
      </top>
      <bottom style="thin">
        <color theme="4" tint="0.39994506668294322"/>
      </bottom>
      <diagonal/>
    </border>
    <border>
      <left/>
      <right style="medium">
        <color theme="3"/>
      </right>
      <top style="medium">
        <color theme="3"/>
      </top>
      <bottom style="thin">
        <color theme="4" tint="0.3999450666829432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medium">
        <color theme="3"/>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thin">
        <color theme="4" tint="0.39994506668294322"/>
      </bottom>
      <diagonal/>
    </border>
    <border>
      <left/>
      <right style="medium">
        <color theme="3"/>
      </right>
      <top/>
      <bottom style="thin">
        <color theme="4" tint="0.39994506668294322"/>
      </bottom>
      <diagonal/>
    </border>
    <border>
      <left style="medium">
        <color theme="3"/>
      </left>
      <right/>
      <top style="thin">
        <color theme="4" tint="0.39994506668294322"/>
      </top>
      <bottom/>
      <diagonal/>
    </border>
    <border>
      <left/>
      <right style="medium">
        <color theme="3"/>
      </right>
      <top style="thin">
        <color theme="4" tint="0.39994506668294322"/>
      </top>
      <bottom/>
      <diagonal/>
    </border>
    <border>
      <left/>
      <right/>
      <top/>
      <bottom style="thin">
        <color theme="3" tint="0.59999389629810485"/>
      </bottom>
      <diagonal/>
    </border>
    <border>
      <left style="thin">
        <color indexed="64"/>
      </left>
      <right/>
      <top/>
      <bottom/>
      <diagonal/>
    </border>
    <border>
      <left style="medium">
        <color theme="3" tint="-0.249977111117893"/>
      </left>
      <right/>
      <top style="medium">
        <color theme="3" tint="-0.249977111117893"/>
      </top>
      <bottom style="thin">
        <color theme="4"/>
      </bottom>
      <diagonal/>
    </border>
    <border>
      <left/>
      <right/>
      <top style="medium">
        <color theme="3" tint="-0.249977111117893"/>
      </top>
      <bottom style="thin">
        <color theme="4"/>
      </bottom>
      <diagonal/>
    </border>
    <border>
      <left/>
      <right style="medium">
        <color theme="3" tint="-0.249977111117893"/>
      </right>
      <top style="medium">
        <color theme="3" tint="-0.249977111117893"/>
      </top>
      <bottom style="thin">
        <color theme="4"/>
      </bottom>
      <diagonal/>
    </border>
    <border>
      <left style="medium">
        <color theme="3" tint="-0.249977111117893"/>
      </left>
      <right/>
      <top style="thin">
        <color theme="4"/>
      </top>
      <bottom style="medium">
        <color theme="3" tint="-0.249977111117893"/>
      </bottom>
      <diagonal/>
    </border>
    <border>
      <left/>
      <right/>
      <top style="thin">
        <color theme="4"/>
      </top>
      <bottom style="medium">
        <color theme="3" tint="-0.249977111117893"/>
      </bottom>
      <diagonal/>
    </border>
    <border>
      <left/>
      <right style="medium">
        <color theme="3" tint="-0.249977111117893"/>
      </right>
      <top style="thin">
        <color theme="4"/>
      </top>
      <bottom style="medium">
        <color theme="3" tint="-0.249977111117893"/>
      </bottom>
      <diagonal/>
    </border>
    <border>
      <left/>
      <right/>
      <top/>
      <bottom style="thin">
        <color indexed="64"/>
      </bottom>
      <diagonal/>
    </border>
    <border>
      <left/>
      <right/>
      <top style="thin">
        <color theme="4" tint="0.39994506668294322"/>
      </top>
      <bottom style="thin">
        <color theme="3" tint="0.59999389629810485"/>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thin">
        <color theme="4" tint="0.39994506668294322"/>
      </bottom>
      <diagonal/>
    </border>
    <border>
      <left/>
      <right style="medium">
        <color theme="9" tint="-0.249977111117893"/>
      </right>
      <top/>
      <bottom style="thin">
        <color theme="4" tint="0.39994506668294322"/>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thin">
        <color indexed="64"/>
      </bottom>
      <diagonal/>
    </border>
    <border>
      <left style="medium">
        <color theme="9" tint="-0.249977111117893"/>
      </left>
      <right style="thin">
        <color indexed="64"/>
      </right>
      <top style="thin">
        <color indexed="64"/>
      </top>
      <bottom style="medium">
        <color theme="9"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3"/>
      </left>
      <right/>
      <top/>
      <bottom/>
      <diagonal/>
    </border>
    <border>
      <left/>
      <right/>
      <top style="thin">
        <color theme="3" tint="0.59999389629810485"/>
      </top>
      <bottom/>
      <diagonal/>
    </border>
    <border>
      <left style="medium">
        <color theme="3"/>
      </left>
      <right/>
      <top style="medium">
        <color theme="3"/>
      </top>
      <bottom style="thin">
        <color theme="3" tint="0.59999389629810485"/>
      </bottom>
      <diagonal/>
    </border>
    <border>
      <left/>
      <right/>
      <top style="medium">
        <color theme="3"/>
      </top>
      <bottom style="thin">
        <color theme="3" tint="0.59999389629810485"/>
      </bottom>
      <diagonal/>
    </border>
    <border>
      <left/>
      <right style="medium">
        <color theme="3"/>
      </right>
      <top style="medium">
        <color theme="3"/>
      </top>
      <bottom style="thin">
        <color theme="3" tint="0.59999389629810485"/>
      </bottom>
      <diagonal/>
    </border>
    <border>
      <left style="medium">
        <color theme="3"/>
      </left>
      <right/>
      <top style="thin">
        <color theme="3" tint="0.59999389629810485"/>
      </top>
      <bottom style="medium">
        <color theme="3"/>
      </bottom>
      <diagonal/>
    </border>
    <border>
      <left/>
      <right/>
      <top style="thin">
        <color theme="3" tint="0.59999389629810485"/>
      </top>
      <bottom style="medium">
        <color theme="3"/>
      </bottom>
      <diagonal/>
    </border>
    <border>
      <left/>
      <right style="medium">
        <color theme="3"/>
      </right>
      <top style="thin">
        <color theme="3" tint="0.59999389629810485"/>
      </top>
      <bottom style="medium">
        <color theme="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thin">
        <color theme="3" tint="0.59999389629810485"/>
      </bottom>
      <diagonal/>
    </border>
    <border>
      <left/>
      <right style="medium">
        <color theme="0" tint="-0.249977111117893"/>
      </right>
      <top/>
      <bottom style="thin">
        <color theme="4" tint="0.39994506668294322"/>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style="thin">
        <color indexed="64"/>
      </top>
      <bottom style="thin">
        <color indexed="64"/>
      </bottom>
      <diagonal/>
    </border>
    <border>
      <left style="thin">
        <color indexed="64"/>
      </left>
      <right style="medium">
        <color theme="0" tint="-0.249977111117893"/>
      </right>
      <top style="thin">
        <color indexed="64"/>
      </top>
      <bottom/>
      <diagonal/>
    </border>
    <border>
      <left style="thin">
        <color indexed="64"/>
      </left>
      <right style="medium">
        <color theme="0" tint="-0.249977111117893"/>
      </right>
      <top style="thin">
        <color indexed="64"/>
      </top>
      <bottom style="thin">
        <color indexed="64"/>
      </bottom>
      <diagonal/>
    </border>
    <border>
      <left style="medium">
        <color theme="0" tint="-0.249977111117893"/>
      </left>
      <right/>
      <top/>
      <bottom style="medium">
        <color theme="0" tint="-0.249977111117893"/>
      </bottom>
      <diagonal/>
    </border>
    <border>
      <left style="thin">
        <color indexed="64"/>
      </left>
      <right style="thin">
        <color indexed="64"/>
      </right>
      <top style="thin">
        <color indexed="64"/>
      </top>
      <bottom style="medium">
        <color theme="0" tint="-0.249977111117893"/>
      </bottom>
      <diagonal/>
    </border>
    <border>
      <left/>
      <right/>
      <top/>
      <bottom style="medium">
        <color theme="0" tint="-0.249977111117893"/>
      </bottom>
      <diagonal/>
    </border>
    <border>
      <left style="thin">
        <color indexed="64"/>
      </left>
      <right style="medium">
        <color theme="0" tint="-0.249977111117893"/>
      </right>
      <top style="thin">
        <color indexed="64"/>
      </top>
      <bottom style="medium">
        <color theme="0" tint="-0.249977111117893"/>
      </bottom>
      <diagonal/>
    </border>
    <border>
      <left style="medium">
        <color theme="9" tint="-0.249977111117893"/>
      </left>
      <right style="thin">
        <color indexed="64"/>
      </right>
      <top style="thin">
        <color indexed="64"/>
      </top>
      <bottom/>
      <diagonal/>
    </border>
    <border>
      <left style="medium">
        <color theme="9" tint="-0.249977111117893"/>
      </left>
      <right style="thin">
        <color indexed="64"/>
      </right>
      <top/>
      <bottom style="thin">
        <color indexed="64"/>
      </bottom>
      <diagonal/>
    </border>
    <border>
      <left style="thin">
        <color indexed="64"/>
      </left>
      <right style="medium">
        <color theme="9" tint="-0.249977111117893"/>
      </right>
      <top style="thin">
        <color indexed="64"/>
      </top>
      <bottom/>
      <diagonal/>
    </border>
    <border>
      <left style="thin">
        <color indexed="64"/>
      </left>
      <right style="medium">
        <color theme="9" tint="-0.249977111117893"/>
      </right>
      <top/>
      <bottom style="thin">
        <color indexed="64"/>
      </bottom>
      <diagonal/>
    </border>
    <border>
      <left style="thin">
        <color indexed="64"/>
      </left>
      <right/>
      <top/>
      <bottom style="medium">
        <color theme="9" tint="-0.249977111117893"/>
      </bottom>
      <diagonal/>
    </border>
    <border>
      <left style="thin">
        <color indexed="64"/>
      </left>
      <right style="medium">
        <color theme="9" tint="-0.249977111117893"/>
      </right>
      <top style="thin">
        <color indexed="64"/>
      </top>
      <bottom style="medium">
        <color theme="9" tint="-0.249977111117893"/>
      </bottom>
      <diagonal/>
    </border>
    <border>
      <left style="medium">
        <color theme="0" tint="-0.249977111117893"/>
      </left>
      <right style="thin">
        <color indexed="64"/>
      </right>
      <top/>
      <bottom/>
      <diagonal/>
    </border>
    <border>
      <left style="thick">
        <color theme="3"/>
      </left>
      <right/>
      <top style="thin">
        <color theme="3" tint="0.59999389629810485"/>
      </top>
      <bottom/>
      <diagonal/>
    </border>
    <border>
      <left/>
      <right style="thick">
        <color theme="3"/>
      </right>
      <top style="thin">
        <color theme="3" tint="0.59999389629810485"/>
      </top>
      <bottom/>
      <diagonal/>
    </border>
    <border>
      <left style="thick">
        <color theme="3"/>
      </left>
      <right style="thick">
        <color theme="3"/>
      </right>
      <top style="thin">
        <color theme="3" tint="0.59999389629810485"/>
      </top>
      <bottom style="thick">
        <color theme="3"/>
      </bottom>
      <diagonal/>
    </border>
    <border>
      <left style="thick">
        <color theme="3"/>
      </left>
      <right/>
      <top style="thin">
        <color theme="3" tint="0.59999389629810485"/>
      </top>
      <bottom style="thick">
        <color theme="3"/>
      </bottom>
      <diagonal/>
    </border>
    <border>
      <left/>
      <right style="thick">
        <color theme="3"/>
      </right>
      <top style="thin">
        <color theme="3" tint="0.59999389629810485"/>
      </top>
      <bottom style="thick">
        <color theme="3"/>
      </bottom>
      <diagonal/>
    </border>
    <border>
      <left/>
      <right/>
      <top style="thin">
        <color theme="3" tint="0.59999389629810485"/>
      </top>
      <bottom style="thick">
        <color theme="3"/>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s>
  <cellStyleXfs count="80">
    <xf numFmtId="0" fontId="0" fillId="0" borderId="0"/>
    <xf numFmtId="0" fontId="2" fillId="0" borderId="0"/>
    <xf numFmtId="0" fontId="2" fillId="0" borderId="0"/>
    <xf numFmtId="0" fontId="2" fillId="0" borderId="0"/>
    <xf numFmtId="0" fontId="2" fillId="0" borderId="0"/>
    <xf numFmtId="0" fontId="26"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3" fillId="25" borderId="0"/>
    <xf numFmtId="0" fontId="30" fillId="0" borderId="0"/>
    <xf numFmtId="0" fontId="31" fillId="0" borderId="0"/>
    <xf numFmtId="0" fontId="2" fillId="26" borderId="18" applyNumberFormat="0" applyFont="0" applyAlignment="0" applyProtection="0"/>
    <xf numFmtId="9" fontId="30" fillId="0" borderId="0" applyFont="0" applyFill="0" applyBorder="0" applyAlignment="0" applyProtection="0"/>
    <xf numFmtId="4" fontId="3" fillId="27" borderId="19" applyNumberFormat="0" applyProtection="0">
      <alignment vertical="center"/>
    </xf>
    <xf numFmtId="4" fontId="32" fillId="28" borderId="19" applyNumberFormat="0" applyProtection="0">
      <alignment vertical="center"/>
    </xf>
    <xf numFmtId="4" fontId="3" fillId="28" borderId="19" applyNumberFormat="0" applyProtection="0">
      <alignment horizontal="left" vertical="center" indent="1"/>
    </xf>
    <xf numFmtId="0" fontId="33" fillId="27" borderId="20" applyNumberFormat="0" applyProtection="0">
      <alignment horizontal="left" vertical="top" indent="1"/>
    </xf>
    <xf numFmtId="4" fontId="3" fillId="29" borderId="19" applyNumberFormat="0" applyProtection="0">
      <alignment horizontal="left" vertical="center" indent="1"/>
    </xf>
    <xf numFmtId="4" fontId="3" fillId="30" borderId="19" applyNumberFormat="0" applyProtection="0">
      <alignment horizontal="right" vertical="center"/>
    </xf>
    <xf numFmtId="4" fontId="3" fillId="31" borderId="19" applyNumberFormat="0" applyProtection="0">
      <alignment horizontal="right" vertical="center"/>
    </xf>
    <xf numFmtId="4" fontId="3" fillId="32" borderId="21" applyNumberFormat="0" applyProtection="0">
      <alignment horizontal="right" vertical="center"/>
    </xf>
    <xf numFmtId="4" fontId="3" fillId="33" borderId="19" applyNumberFormat="0" applyProtection="0">
      <alignment horizontal="right" vertical="center"/>
    </xf>
    <xf numFmtId="4" fontId="3" fillId="34" borderId="19" applyNumberFormat="0" applyProtection="0">
      <alignment horizontal="right" vertical="center"/>
    </xf>
    <xf numFmtId="4" fontId="3" fillId="35" borderId="19" applyNumberFormat="0" applyProtection="0">
      <alignment horizontal="right" vertical="center"/>
    </xf>
    <xf numFmtId="4" fontId="3" fillId="36" borderId="19" applyNumberFormat="0" applyProtection="0">
      <alignment horizontal="right" vertical="center"/>
    </xf>
    <xf numFmtId="4" fontId="3" fillId="37" borderId="19" applyNumberFormat="0" applyProtection="0">
      <alignment horizontal="right" vertical="center"/>
    </xf>
    <xf numFmtId="4" fontId="3" fillId="38" borderId="19" applyNumberFormat="0" applyProtection="0">
      <alignment horizontal="right" vertical="center"/>
    </xf>
    <xf numFmtId="4" fontId="3" fillId="39" borderId="21" applyNumberFormat="0" applyProtection="0">
      <alignment horizontal="left" vertical="center" indent="1"/>
    </xf>
    <xf numFmtId="4" fontId="2" fillId="40" borderId="21" applyNumberFormat="0" applyProtection="0">
      <alignment horizontal="left" vertical="center" indent="1"/>
    </xf>
    <xf numFmtId="4" fontId="2" fillId="40" borderId="21" applyNumberFormat="0" applyProtection="0">
      <alignment horizontal="left" vertical="center" indent="1"/>
    </xf>
    <xf numFmtId="4" fontId="3" fillId="41" borderId="19" applyNumberFormat="0" applyProtection="0">
      <alignment horizontal="right" vertical="center"/>
    </xf>
    <xf numFmtId="4" fontId="3" fillId="42" borderId="21" applyNumberFormat="0" applyProtection="0">
      <alignment horizontal="left" vertical="center" indent="1"/>
    </xf>
    <xf numFmtId="4" fontId="3" fillId="41" borderId="21" applyNumberFormat="0" applyProtection="0">
      <alignment horizontal="left" vertical="center" indent="1"/>
    </xf>
    <xf numFmtId="0" fontId="3" fillId="43" borderId="19" applyNumberFormat="0" applyProtection="0">
      <alignment horizontal="left" vertical="center" indent="1"/>
    </xf>
    <xf numFmtId="0" fontId="3" fillId="40" borderId="20" applyNumberFormat="0" applyProtection="0">
      <alignment horizontal="left" vertical="top" indent="1"/>
    </xf>
    <xf numFmtId="0" fontId="3" fillId="44" borderId="19" applyNumberFormat="0" applyProtection="0">
      <alignment horizontal="left" vertical="center" indent="1"/>
    </xf>
    <xf numFmtId="0" fontId="3" fillId="41" borderId="20" applyNumberFormat="0" applyProtection="0">
      <alignment horizontal="left" vertical="top" indent="1"/>
    </xf>
    <xf numFmtId="0" fontId="3" fillId="45" borderId="19" applyNumberFormat="0" applyProtection="0">
      <alignment horizontal="left" vertical="center" indent="1"/>
    </xf>
    <xf numFmtId="0" fontId="3" fillId="45" borderId="20" applyNumberFormat="0" applyProtection="0">
      <alignment horizontal="left" vertical="top" indent="1"/>
    </xf>
    <xf numFmtId="0" fontId="3" fillId="42" borderId="19" applyNumberFormat="0" applyProtection="0">
      <alignment horizontal="left" vertical="center" indent="1"/>
    </xf>
    <xf numFmtId="0" fontId="3" fillId="42" borderId="20" applyNumberFormat="0" applyProtection="0">
      <alignment horizontal="left" vertical="top" indent="1"/>
    </xf>
    <xf numFmtId="0" fontId="3" fillId="46" borderId="22" applyNumberFormat="0">
      <protection locked="0"/>
    </xf>
    <xf numFmtId="0" fontId="34" fillId="40" borderId="23" applyBorder="0"/>
    <xf numFmtId="4" fontId="35" fillId="26" borderId="20" applyNumberFormat="0" applyProtection="0">
      <alignment vertical="center"/>
    </xf>
    <xf numFmtId="4" fontId="32" fillId="47" borderId="1" applyNumberFormat="0" applyProtection="0">
      <alignment vertical="center"/>
    </xf>
    <xf numFmtId="4" fontId="35" fillId="43" borderId="20" applyNumberFormat="0" applyProtection="0">
      <alignment horizontal="left" vertical="center" indent="1"/>
    </xf>
    <xf numFmtId="0" fontId="35" fillId="26" borderId="20" applyNumberFormat="0" applyProtection="0">
      <alignment horizontal="left" vertical="top" indent="1"/>
    </xf>
    <xf numFmtId="4" fontId="3" fillId="0" borderId="19" applyNumberFormat="0" applyProtection="0">
      <alignment horizontal="right" vertical="center"/>
    </xf>
    <xf numFmtId="4" fontId="36" fillId="46" borderId="1" applyNumberFormat="0" applyProtection="0">
      <alignment horizontal="right" vertical="center"/>
    </xf>
    <xf numFmtId="4" fontId="36" fillId="46" borderId="1" applyNumberFormat="0" applyProtection="0">
      <alignment horizontal="right" vertical="center"/>
    </xf>
    <xf numFmtId="4" fontId="32" fillId="48" borderId="19" applyNumberFormat="0" applyProtection="0">
      <alignment horizontal="right" vertical="center"/>
    </xf>
    <xf numFmtId="4" fontId="3" fillId="29" borderId="19" applyNumberFormat="0" applyProtection="0">
      <alignment horizontal="left" vertical="center" indent="1"/>
    </xf>
    <xf numFmtId="0" fontId="35" fillId="41" borderId="20" applyNumberFormat="0" applyProtection="0">
      <alignment horizontal="left" vertical="top" indent="1"/>
    </xf>
    <xf numFmtId="4" fontId="37" fillId="49" borderId="21" applyNumberFormat="0" applyProtection="0">
      <alignment horizontal="left" vertical="center" indent="1"/>
    </xf>
    <xf numFmtId="0" fontId="3" fillId="50" borderId="1"/>
    <xf numFmtId="4" fontId="38" fillId="46" borderId="19" applyNumberFormat="0" applyProtection="0">
      <alignment horizontal="right" vertical="center"/>
    </xf>
    <xf numFmtId="0" fontId="39" fillId="0" borderId="0" applyNumberFormat="0" applyFill="0" applyBorder="0" applyAlignment="0" applyProtection="0"/>
    <xf numFmtId="0" fontId="2" fillId="0" borderId="0"/>
  </cellStyleXfs>
  <cellXfs count="277">
    <xf numFmtId="0" fontId="0" fillId="0" borderId="0" xfId="0"/>
    <xf numFmtId="0" fontId="0" fillId="0" borderId="0" xfId="0"/>
    <xf numFmtId="0" fontId="0" fillId="0" borderId="0" xfId="0" applyBorder="1"/>
    <xf numFmtId="1" fontId="10" fillId="0" borderId="0" xfId="0" applyNumberFormat="1" applyFont="1" applyBorder="1" applyAlignment="1">
      <alignment vertical="center"/>
    </xf>
    <xf numFmtId="0" fontId="11" fillId="0" borderId="1" xfId="1" applyFont="1" applyBorder="1" applyAlignment="1">
      <alignment horizontal="center" vertical="center" wrapText="1"/>
    </xf>
    <xf numFmtId="0" fontId="9" fillId="0" borderId="1" xfId="1" applyFont="1" applyBorder="1" applyAlignment="1">
      <alignment horizontal="center" vertical="center" wrapText="1"/>
    </xf>
    <xf numFmtId="164" fontId="0" fillId="0" borderId="1" xfId="0" applyNumberFormat="1" applyBorder="1" applyAlignment="1">
      <alignment horizontal="center" vertical="center"/>
    </xf>
    <xf numFmtId="1" fontId="10" fillId="0" borderId="1" xfId="0" applyNumberFormat="1" applyFont="1" applyBorder="1" applyAlignment="1">
      <alignment horizontal="center" vertical="center"/>
    </xf>
    <xf numFmtId="0" fontId="12" fillId="0" borderId="0" xfId="2" applyFont="1"/>
    <xf numFmtId="0" fontId="13" fillId="3" borderId="5" xfId="0" applyFont="1" applyFill="1" applyBorder="1" applyAlignment="1"/>
    <xf numFmtId="0" fontId="0" fillId="3" borderId="5" xfId="0" applyFill="1" applyBorder="1"/>
    <xf numFmtId="0" fontId="2" fillId="3" borderId="0" xfId="3" applyFill="1"/>
    <xf numFmtId="0" fontId="14" fillId="3" borderId="5" xfId="0" applyFont="1" applyFill="1" applyBorder="1"/>
    <xf numFmtId="0" fontId="2" fillId="3" borderId="6" xfId="3" applyFill="1" applyBorder="1"/>
    <xf numFmtId="0" fontId="2" fillId="3" borderId="7" xfId="3" applyFill="1" applyBorder="1"/>
    <xf numFmtId="0" fontId="15" fillId="3" borderId="8" xfId="3" applyFont="1" applyFill="1" applyBorder="1" applyAlignment="1">
      <alignment horizontal="center" vertical="center" wrapText="1"/>
    </xf>
    <xf numFmtId="0" fontId="15" fillId="3" borderId="0" xfId="3" applyFont="1" applyFill="1" applyBorder="1" applyAlignment="1">
      <alignment vertical="center" wrapText="1"/>
    </xf>
    <xf numFmtId="0" fontId="19" fillId="3" borderId="0" xfId="3" applyFont="1" applyFill="1" applyBorder="1" applyAlignment="1">
      <alignment vertical="center" wrapText="1"/>
    </xf>
    <xf numFmtId="0" fontId="15" fillId="3" borderId="17" xfId="3" applyFont="1" applyFill="1" applyBorder="1" applyAlignment="1">
      <alignment horizontal="center" vertical="center" wrapText="1"/>
    </xf>
    <xf numFmtId="0" fontId="21" fillId="3" borderId="5" xfId="0" applyFont="1" applyFill="1" applyBorder="1"/>
    <xf numFmtId="0" fontId="22" fillId="0" borderId="0" xfId="2" applyFont="1" applyFill="1" applyBorder="1" applyAlignment="1">
      <alignment horizontal="left"/>
    </xf>
    <xf numFmtId="164" fontId="0" fillId="0" borderId="0" xfId="0" applyNumberFormat="1" applyBorder="1"/>
    <xf numFmtId="0" fontId="4"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12" fillId="0" borderId="0" xfId="0" applyFont="1" applyProtection="1"/>
    <xf numFmtId="0" fontId="2" fillId="3" borderId="0" xfId="3" applyFill="1" applyProtection="1"/>
    <xf numFmtId="0" fontId="40" fillId="3" borderId="5" xfId="27" applyFont="1" applyFill="1" applyBorder="1" applyProtection="1"/>
    <xf numFmtId="0" fontId="2" fillId="3" borderId="5" xfId="27" applyFill="1" applyBorder="1" applyProtection="1"/>
    <xf numFmtId="0" fontId="14" fillId="3" borderId="5" xfId="27" applyFont="1" applyFill="1" applyBorder="1" applyProtection="1"/>
    <xf numFmtId="0" fontId="2" fillId="3" borderId="0" xfId="27" applyFill="1" applyBorder="1" applyProtection="1"/>
    <xf numFmtId="0" fontId="14" fillId="3" borderId="0" xfId="27" applyFont="1" applyFill="1" applyBorder="1" applyProtection="1"/>
    <xf numFmtId="0" fontId="2" fillId="3" borderId="0" xfId="3" applyFill="1" applyBorder="1" applyProtection="1"/>
    <xf numFmtId="0" fontId="41" fillId="3" borderId="0" xfId="3" applyFont="1" applyFill="1" applyProtection="1"/>
    <xf numFmtId="0" fontId="41" fillId="3" borderId="0" xfId="3" applyFont="1" applyFill="1" applyBorder="1" applyProtection="1"/>
    <xf numFmtId="0" fontId="12" fillId="0" borderId="0" xfId="2" applyFont="1" applyProtection="1"/>
    <xf numFmtId="0" fontId="47" fillId="3" borderId="0" xfId="3" applyFont="1" applyFill="1" applyProtection="1"/>
    <xf numFmtId="0" fontId="48" fillId="3" borderId="5" xfId="27" applyFont="1" applyFill="1" applyBorder="1" applyProtection="1"/>
    <xf numFmtId="0" fontId="49" fillId="3" borderId="5" xfId="27" applyFont="1" applyFill="1" applyBorder="1" applyProtection="1"/>
    <xf numFmtId="0" fontId="50" fillId="3" borderId="5" xfId="27" applyFont="1" applyFill="1" applyBorder="1" applyProtection="1"/>
    <xf numFmtId="0" fontId="2" fillId="3" borderId="0" xfId="3" applyFont="1" applyFill="1" applyProtection="1"/>
    <xf numFmtId="0" fontId="51" fillId="3" borderId="0" xfId="27" applyFont="1" applyFill="1" applyBorder="1" applyProtection="1"/>
    <xf numFmtId="0" fontId="6" fillId="3" borderId="0" xfId="27" applyFont="1" applyFill="1" applyBorder="1" applyProtection="1"/>
    <xf numFmtId="0" fontId="52" fillId="3" borderId="0" xfId="27" applyFont="1" applyFill="1" applyBorder="1" applyProtection="1"/>
    <xf numFmtId="0" fontId="53" fillId="0" borderId="0" xfId="2" applyFont="1" applyProtection="1"/>
    <xf numFmtId="0" fontId="42" fillId="3" borderId="0" xfId="27" applyFont="1" applyFill="1" applyBorder="1" applyProtection="1"/>
    <xf numFmtId="0" fontId="42" fillId="3" borderId="0" xfId="27" applyFont="1" applyFill="1" applyBorder="1" applyAlignment="1" applyProtection="1">
      <alignment horizontal="center" vertical="center"/>
    </xf>
    <xf numFmtId="0" fontId="54" fillId="3" borderId="0" xfId="27" applyFont="1" applyFill="1" applyBorder="1" applyProtection="1"/>
    <xf numFmtId="0" fontId="0" fillId="3" borderId="0" xfId="0" applyFill="1"/>
    <xf numFmtId="0" fontId="0" fillId="3" borderId="0" xfId="0" applyFill="1" applyBorder="1"/>
    <xf numFmtId="0" fontId="46" fillId="3" borderId="5" xfId="27" applyFont="1" applyFill="1" applyBorder="1" applyAlignment="1" applyProtection="1">
      <alignment horizontal="center" vertical="center" wrapText="1"/>
    </xf>
    <xf numFmtId="0" fontId="12" fillId="0" borderId="0" xfId="2" applyFont="1" applyAlignment="1" applyProtection="1">
      <alignment horizontal="center" vertical="center" wrapText="1"/>
    </xf>
    <xf numFmtId="0" fontId="46" fillId="3" borderId="5" xfId="27" applyFont="1" applyFill="1" applyBorder="1" applyAlignment="1" applyProtection="1">
      <alignment vertical="center" wrapText="1"/>
    </xf>
    <xf numFmtId="0" fontId="0" fillId="0" borderId="0" xfId="0" applyProtection="1"/>
    <xf numFmtId="0" fontId="0" fillId="2" borderId="1" xfId="0" applyFill="1" applyBorder="1" applyAlignment="1" applyProtection="1">
      <alignment horizontal="center"/>
    </xf>
    <xf numFmtId="0" fontId="10" fillId="0" borderId="0" xfId="0" applyFont="1" applyProtection="1"/>
    <xf numFmtId="0" fontId="10" fillId="0" borderId="0" xfId="0" applyFont="1" applyBorder="1" applyAlignment="1" applyProtection="1">
      <alignment horizontal="center" vertical="center"/>
    </xf>
    <xf numFmtId="1" fontId="10" fillId="3" borderId="0" xfId="0" applyNumberFormat="1" applyFont="1" applyFill="1" applyBorder="1" applyAlignment="1" applyProtection="1">
      <alignment vertical="center"/>
    </xf>
    <xf numFmtId="0" fontId="0" fillId="3" borderId="0" xfId="0" applyFill="1" applyBorder="1" applyProtection="1"/>
    <xf numFmtId="0" fontId="0" fillId="3" borderId="0" xfId="0" applyFill="1" applyBorder="1" applyAlignment="1" applyProtection="1">
      <alignment horizontal="center"/>
    </xf>
    <xf numFmtId="0" fontId="10" fillId="3" borderId="0" xfId="0" applyFont="1" applyFill="1" applyBorder="1" applyAlignment="1" applyProtection="1">
      <alignment horizontal="center" vertical="center"/>
    </xf>
    <xf numFmtId="0" fontId="10" fillId="3" borderId="0" xfId="0" applyFont="1" applyFill="1" applyBorder="1" applyProtection="1"/>
    <xf numFmtId="164" fontId="10" fillId="3" borderId="0" xfId="0" applyNumberFormat="1" applyFont="1" applyFill="1" applyBorder="1" applyAlignment="1" applyProtection="1">
      <alignment horizontal="center" vertical="center"/>
    </xf>
    <xf numFmtId="0" fontId="56" fillId="3" borderId="0" xfId="0" applyFont="1" applyFill="1" applyBorder="1" applyAlignment="1">
      <alignment horizontal="center" vertical="center" wrapText="1"/>
    </xf>
    <xf numFmtId="0" fontId="21" fillId="3" borderId="5" xfId="27" applyFont="1" applyFill="1" applyBorder="1" applyProtection="1"/>
    <xf numFmtId="0" fontId="23" fillId="3" borderId="0" xfId="3" applyFont="1" applyFill="1" applyBorder="1" applyAlignment="1">
      <alignment horizontal="left" vertical="center" wrapText="1"/>
    </xf>
    <xf numFmtId="0" fontId="25" fillId="0" borderId="0" xfId="2" applyFont="1" applyBorder="1" applyAlignment="1">
      <alignment horizontal="left" vertical="center" wrapText="1"/>
    </xf>
    <xf numFmtId="0" fontId="25" fillId="3" borderId="0" xfId="2" applyFont="1" applyFill="1" applyBorder="1" applyAlignment="1">
      <alignment horizontal="left" vertical="center" wrapText="1"/>
    </xf>
    <xf numFmtId="164" fontId="0" fillId="3" borderId="0" xfId="0" applyNumberFormat="1" applyFill="1" applyBorder="1" applyAlignment="1" applyProtection="1">
      <alignment horizontal="center" vertical="center"/>
    </xf>
    <xf numFmtId="0" fontId="59" fillId="3" borderId="0" xfId="3" applyFont="1" applyFill="1" applyProtection="1"/>
    <xf numFmtId="0" fontId="59" fillId="3" borderId="5" xfId="27" applyFont="1" applyFill="1" applyBorder="1" applyProtection="1"/>
    <xf numFmtId="0" fontId="58" fillId="0" borderId="0" xfId="0" applyFont="1"/>
    <xf numFmtId="0" fontId="58" fillId="3" borderId="0" xfId="0" applyFont="1" applyFill="1" applyBorder="1" applyAlignment="1">
      <alignment horizontal="center" vertical="center" wrapText="1"/>
    </xf>
    <xf numFmtId="0" fontId="58" fillId="3" borderId="0" xfId="0" applyFont="1" applyFill="1" applyBorder="1" applyAlignment="1">
      <alignment vertical="center" wrapText="1"/>
    </xf>
    <xf numFmtId="0" fontId="58" fillId="3" borderId="0" xfId="0" applyFont="1" applyFill="1" applyBorder="1"/>
    <xf numFmtId="0" fontId="62" fillId="3" borderId="5" xfId="27" applyFont="1" applyFill="1" applyBorder="1" applyProtection="1"/>
    <xf numFmtId="0" fontId="18" fillId="3" borderId="0" xfId="3" applyFont="1" applyFill="1" applyProtection="1"/>
    <xf numFmtId="0" fontId="0" fillId="0" borderId="0" xfId="0" applyAlignment="1">
      <alignment horizontal="center"/>
    </xf>
    <xf numFmtId="0" fontId="63" fillId="3" borderId="5" xfId="27" applyFont="1" applyFill="1" applyBorder="1" applyAlignment="1" applyProtection="1">
      <alignment horizontal="left" vertical="center"/>
    </xf>
    <xf numFmtId="0" fontId="64" fillId="3" borderId="5" xfId="27" applyFont="1" applyFill="1" applyBorder="1" applyAlignment="1" applyProtection="1">
      <alignment horizontal="left" vertical="center"/>
    </xf>
    <xf numFmtId="0" fontId="11" fillId="3" borderId="0" xfId="3" applyFont="1" applyFill="1" applyAlignment="1" applyProtection="1">
      <alignment horizontal="left" vertical="center"/>
    </xf>
    <xf numFmtId="0" fontId="63" fillId="3" borderId="0" xfId="27" applyFont="1" applyFill="1" applyBorder="1" applyAlignment="1" applyProtection="1">
      <alignment horizontal="left" vertical="center"/>
    </xf>
    <xf numFmtId="0" fontId="64" fillId="3" borderId="0" xfId="27" applyFont="1" applyFill="1" applyBorder="1" applyAlignment="1" applyProtection="1">
      <alignment horizontal="left" vertical="center"/>
    </xf>
    <xf numFmtId="0" fontId="0" fillId="0" borderId="0" xfId="0" applyAlignment="1">
      <alignment horizontal="left" vertical="top" wrapText="1"/>
    </xf>
    <xf numFmtId="0" fontId="0" fillId="0" borderId="0" xfId="0" applyAlignment="1">
      <alignment horizontal="left" vertical="top"/>
    </xf>
    <xf numFmtId="0" fontId="46" fillId="3" borderId="38" xfId="27" applyFont="1" applyFill="1" applyBorder="1" applyAlignment="1" applyProtection="1">
      <alignment horizontal="center" vertical="center" wrapText="1"/>
    </xf>
    <xf numFmtId="0" fontId="65" fillId="3" borderId="0" xfId="0" applyNumberFormat="1" applyFont="1" applyFill="1" applyBorder="1" applyAlignment="1" applyProtection="1">
      <alignment horizontal="center" vertical="center"/>
    </xf>
    <xf numFmtId="0" fontId="65" fillId="0" borderId="0" xfId="0" applyNumberFormat="1" applyFont="1" applyFill="1" applyBorder="1" applyAlignment="1" applyProtection="1">
      <alignment horizontal="center" vertical="center"/>
    </xf>
    <xf numFmtId="0" fontId="67" fillId="0" borderId="0" xfId="0" applyFont="1" applyFill="1" applyBorder="1" applyProtection="1"/>
    <xf numFmtId="0" fontId="68" fillId="3" borderId="39" xfId="0" applyNumberFormat="1" applyFont="1" applyFill="1" applyBorder="1" applyAlignment="1" applyProtection="1">
      <alignment horizontal="center" vertical="center"/>
    </xf>
    <xf numFmtId="0" fontId="68" fillId="3" borderId="0" xfId="0" applyNumberFormat="1" applyFont="1" applyFill="1" applyBorder="1" applyAlignment="1" applyProtection="1">
      <alignment horizontal="center" vertical="center"/>
    </xf>
    <xf numFmtId="0" fontId="55" fillId="3" borderId="39" xfId="0" applyFont="1" applyFill="1" applyBorder="1" applyAlignment="1" applyProtection="1">
      <alignment horizontal="center" vertical="center" wrapText="1"/>
    </xf>
    <xf numFmtId="1" fontId="10" fillId="3" borderId="39" xfId="0" applyNumberFormat="1" applyFont="1" applyFill="1" applyBorder="1" applyAlignment="1" applyProtection="1">
      <alignment horizontal="center" vertical="center"/>
    </xf>
    <xf numFmtId="0" fontId="53" fillId="0" borderId="0" xfId="2" applyFont="1" applyBorder="1" applyProtection="1"/>
    <xf numFmtId="0" fontId="42" fillId="0" borderId="0" xfId="27" applyFont="1" applyFill="1" applyBorder="1" applyAlignment="1" applyProtection="1">
      <alignment horizontal="center" vertical="center"/>
    </xf>
    <xf numFmtId="0" fontId="41" fillId="0" borderId="0" xfId="3" applyFont="1" applyFill="1" applyBorder="1" applyAlignment="1" applyProtection="1">
      <alignment horizontal="center"/>
    </xf>
    <xf numFmtId="0" fontId="72" fillId="3" borderId="5" xfId="27" applyFont="1" applyFill="1" applyBorder="1" applyProtection="1"/>
    <xf numFmtId="0" fontId="42" fillId="3" borderId="46" xfId="27" applyFont="1" applyFill="1" applyBorder="1" applyProtection="1"/>
    <xf numFmtId="0" fontId="46" fillId="3" borderId="47" xfId="27" applyFont="1" applyFill="1" applyBorder="1" applyAlignment="1" applyProtection="1">
      <alignment horizontal="center" vertical="center" wrapText="1"/>
    </xf>
    <xf numFmtId="0" fontId="69" fillId="3" borderId="0" xfId="27" applyFont="1" applyFill="1" applyBorder="1" applyAlignment="1" applyProtection="1">
      <alignment horizontal="center" vertical="center"/>
    </xf>
    <xf numFmtId="0" fontId="46" fillId="3" borderId="51" xfId="27" applyFont="1" applyFill="1" applyBorder="1" applyAlignment="1" applyProtection="1">
      <alignment horizontal="center" vertical="center" wrapText="1"/>
    </xf>
    <xf numFmtId="0" fontId="46" fillId="3" borderId="52" xfId="27" applyFont="1" applyFill="1" applyBorder="1" applyAlignment="1" applyProtection="1">
      <alignment horizontal="center" vertical="center" wrapText="1"/>
    </xf>
    <xf numFmtId="0" fontId="42" fillId="3" borderId="53" xfId="27" applyFont="1" applyFill="1" applyBorder="1" applyAlignment="1" applyProtection="1">
      <alignment horizontal="center" vertical="center"/>
    </xf>
    <xf numFmtId="0" fontId="53" fillId="0" borderId="54" xfId="2" applyFont="1" applyBorder="1" applyProtection="1"/>
    <xf numFmtId="0" fontId="65" fillId="52" borderId="55" xfId="0" applyNumberFormat="1" applyFont="1" applyFill="1" applyBorder="1" applyAlignment="1" applyProtection="1">
      <alignment horizontal="center" vertical="center"/>
      <protection locked="0"/>
    </xf>
    <xf numFmtId="0" fontId="0" fillId="2" borderId="56" xfId="0" applyFill="1" applyBorder="1" applyAlignment="1" applyProtection="1">
      <alignment horizontal="center"/>
    </xf>
    <xf numFmtId="0" fontId="1" fillId="3" borderId="53" xfId="0" applyNumberFormat="1" applyFont="1" applyFill="1" applyBorder="1" applyAlignment="1" applyProtection="1">
      <alignment horizontal="center" vertical="center"/>
    </xf>
    <xf numFmtId="0" fontId="0" fillId="3" borderId="54" xfId="0" applyFill="1" applyBorder="1" applyAlignment="1" applyProtection="1">
      <alignment horizontal="center"/>
    </xf>
    <xf numFmtId="0" fontId="2" fillId="3" borderId="53" xfId="3" applyFont="1" applyFill="1" applyBorder="1" applyProtection="1"/>
    <xf numFmtId="0" fontId="69" fillId="3" borderId="54" xfId="27" applyFont="1" applyFill="1" applyBorder="1" applyAlignment="1" applyProtection="1">
      <alignment vertical="center"/>
    </xf>
    <xf numFmtId="0" fontId="53" fillId="0" borderId="53" xfId="2" applyFont="1" applyBorder="1" applyProtection="1"/>
    <xf numFmtId="0" fontId="65" fillId="52" borderId="57" xfId="0" applyNumberFormat="1" applyFont="1" applyFill="1" applyBorder="1" applyAlignment="1" applyProtection="1">
      <alignment horizontal="center" vertical="center"/>
      <protection locked="0"/>
    </xf>
    <xf numFmtId="164" fontId="0" fillId="0" borderId="0" xfId="0" applyNumberFormat="1" applyProtection="1"/>
    <xf numFmtId="164" fontId="0" fillId="3" borderId="0" xfId="0" applyNumberFormat="1" applyFill="1" applyBorder="1" applyProtection="1"/>
    <xf numFmtId="0" fontId="65" fillId="3" borderId="0" xfId="0" applyFont="1" applyFill="1" applyBorder="1" applyAlignment="1" applyProtection="1">
      <alignment horizontal="center" vertical="center"/>
    </xf>
    <xf numFmtId="1" fontId="8" fillId="0" borderId="0" xfId="0" applyNumberFormat="1" applyFont="1" applyFill="1" applyBorder="1" applyAlignment="1">
      <alignment horizontal="center" vertical="center"/>
    </xf>
    <xf numFmtId="0" fontId="0" fillId="55" borderId="1" xfId="0" applyFill="1" applyBorder="1" applyAlignment="1" applyProtection="1">
      <alignment horizontal="center"/>
    </xf>
    <xf numFmtId="0" fontId="0" fillId="56" borderId="1" xfId="0" applyFill="1" applyBorder="1" applyAlignment="1" applyProtection="1">
      <alignment horizontal="center"/>
    </xf>
    <xf numFmtId="0" fontId="75" fillId="3" borderId="5" xfId="27" applyFont="1" applyFill="1" applyBorder="1" applyProtection="1"/>
    <xf numFmtId="0" fontId="76" fillId="3" borderId="5" xfId="27" applyFont="1" applyFill="1" applyBorder="1" applyProtection="1"/>
    <xf numFmtId="1" fontId="10" fillId="3" borderId="0" xfId="0" applyNumberFormat="1"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58" xfId="0" applyFill="1" applyBorder="1" applyAlignment="1" applyProtection="1">
      <alignment horizontal="center" vertical="center"/>
    </xf>
    <xf numFmtId="0" fontId="12" fillId="0" borderId="0" xfId="2" applyFont="1" applyBorder="1" applyProtection="1"/>
    <xf numFmtId="0" fontId="41" fillId="3" borderId="30" xfId="3" applyFont="1" applyFill="1" applyBorder="1" applyProtection="1"/>
    <xf numFmtId="0" fontId="46" fillId="3" borderId="72" xfId="27" applyFont="1" applyFill="1" applyBorder="1" applyAlignment="1" applyProtection="1">
      <alignment horizontal="center" vertical="center" wrapText="1"/>
    </xf>
    <xf numFmtId="0" fontId="42" fillId="3" borderId="73" xfId="27" applyFont="1" applyFill="1" applyBorder="1" applyAlignment="1" applyProtection="1">
      <alignment horizontal="center" vertical="center"/>
    </xf>
    <xf numFmtId="0" fontId="42" fillId="3" borderId="74" xfId="27" applyFont="1" applyFill="1" applyBorder="1" applyAlignment="1" applyProtection="1">
      <alignment horizontal="center" vertical="center"/>
    </xf>
    <xf numFmtId="0" fontId="65" fillId="3" borderId="73" xfId="0" applyNumberFormat="1" applyFont="1" applyFill="1" applyBorder="1" applyAlignment="1" applyProtection="1">
      <alignment horizontal="center" vertical="center"/>
    </xf>
    <xf numFmtId="164" fontId="0" fillId="3" borderId="74" xfId="0" applyNumberFormat="1" applyFill="1" applyBorder="1" applyAlignment="1" applyProtection="1">
      <alignment horizontal="center"/>
    </xf>
    <xf numFmtId="164" fontId="0" fillId="2" borderId="77" xfId="0" applyNumberFormat="1" applyFill="1" applyBorder="1" applyAlignment="1" applyProtection="1">
      <alignment horizontal="center"/>
    </xf>
    <xf numFmtId="0" fontId="51" fillId="3" borderId="73" xfId="27" applyFont="1" applyFill="1" applyBorder="1" applyProtection="1"/>
    <xf numFmtId="0" fontId="6" fillId="3" borderId="74" xfId="27" applyFont="1" applyFill="1" applyBorder="1" applyProtection="1"/>
    <xf numFmtId="0" fontId="46" fillId="3" borderId="71" xfId="27" applyFont="1" applyFill="1" applyBorder="1" applyAlignment="1" applyProtection="1">
      <alignment horizontal="center" vertical="center" wrapText="1"/>
    </xf>
    <xf numFmtId="0" fontId="65" fillId="0" borderId="73" xfId="0" applyNumberFormat="1" applyFont="1" applyFill="1" applyBorder="1" applyAlignment="1" applyProtection="1">
      <alignment vertical="center"/>
    </xf>
    <xf numFmtId="0" fontId="65" fillId="0" borderId="73" xfId="0" applyNumberFormat="1" applyFont="1" applyFill="1" applyBorder="1" applyAlignment="1" applyProtection="1">
      <alignment horizontal="center" vertical="center"/>
    </xf>
    <xf numFmtId="0" fontId="65" fillId="0" borderId="78" xfId="0" applyNumberFormat="1" applyFont="1" applyFill="1" applyBorder="1" applyAlignment="1" applyProtection="1">
      <alignment vertical="center"/>
    </xf>
    <xf numFmtId="0" fontId="65" fillId="0" borderId="80" xfId="0" applyNumberFormat="1" applyFont="1" applyFill="1" applyBorder="1" applyAlignment="1" applyProtection="1">
      <alignment horizontal="center" vertical="center"/>
    </xf>
    <xf numFmtId="0" fontId="10" fillId="0" borderId="80" xfId="0" applyFont="1" applyBorder="1" applyAlignment="1" applyProtection="1">
      <alignment horizontal="center" vertical="center"/>
    </xf>
    <xf numFmtId="164" fontId="0" fillId="2" borderId="81" xfId="0" applyNumberFormat="1" applyFill="1" applyBorder="1" applyAlignment="1" applyProtection="1">
      <alignment horizontal="center"/>
    </xf>
    <xf numFmtId="164" fontId="0" fillId="2" borderId="76" xfId="0" applyNumberFormat="1" applyFill="1" applyBorder="1" applyAlignment="1" applyProtection="1">
      <alignment horizontal="center" vertical="center"/>
    </xf>
    <xf numFmtId="164" fontId="0" fillId="2" borderId="77" xfId="0" applyNumberFormat="1" applyFill="1" applyBorder="1" applyAlignment="1" applyProtection="1">
      <alignment horizontal="center" vertical="center"/>
    </xf>
    <xf numFmtId="0" fontId="6" fillId="3" borderId="6" xfId="27" applyFont="1" applyFill="1" applyBorder="1" applyProtection="1"/>
    <xf numFmtId="0" fontId="68" fillId="3" borderId="86" xfId="0" applyNumberFormat="1" applyFont="1" applyFill="1" applyBorder="1" applyAlignment="1" applyProtection="1">
      <alignment horizontal="center" vertical="center"/>
    </xf>
    <xf numFmtId="0" fontId="0" fillId="2" borderId="87" xfId="0" applyFill="1" applyBorder="1" applyAlignment="1" applyProtection="1">
      <alignment horizontal="center"/>
    </xf>
    <xf numFmtId="164" fontId="73" fillId="3" borderId="0" xfId="0" applyNumberFormat="1" applyFont="1" applyFill="1" applyBorder="1" applyAlignment="1" applyProtection="1">
      <alignment vertical="center"/>
    </xf>
    <xf numFmtId="0" fontId="77" fillId="3" borderId="0" xfId="3" applyFont="1" applyFill="1" applyAlignment="1" applyProtection="1">
      <alignment vertical="center"/>
    </xf>
    <xf numFmtId="0" fontId="78" fillId="3" borderId="5" xfId="27" applyFont="1" applyFill="1" applyBorder="1" applyAlignment="1" applyProtection="1">
      <alignment vertical="center"/>
    </xf>
    <xf numFmtId="0" fontId="74" fillId="3" borderId="5" xfId="27" applyFont="1" applyFill="1" applyBorder="1" applyAlignment="1" applyProtection="1">
      <alignment horizontal="center" vertical="center" wrapText="1"/>
    </xf>
    <xf numFmtId="1" fontId="17" fillId="2" borderId="91" xfId="0" applyNumberFormat="1" applyFont="1" applyFill="1" applyBorder="1" applyAlignment="1">
      <alignment horizontal="center" vertical="center"/>
    </xf>
    <xf numFmtId="0" fontId="17" fillId="2" borderId="91" xfId="0"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top"/>
    </xf>
    <xf numFmtId="0" fontId="65" fillId="52" borderId="82" xfId="0" applyNumberFormat="1" applyFont="1" applyFill="1" applyBorder="1" applyAlignment="1" applyProtection="1">
      <alignment horizontal="center" vertical="center"/>
      <protection locked="0"/>
    </xf>
    <xf numFmtId="0" fontId="65" fillId="52" borderId="83" xfId="0" applyNumberFormat="1" applyFont="1" applyFill="1" applyBorder="1" applyAlignment="1" applyProtection="1">
      <alignment horizontal="center" vertical="center"/>
      <protection locked="0"/>
    </xf>
    <xf numFmtId="0" fontId="0" fillId="2" borderId="84" xfId="0" applyFill="1" applyBorder="1" applyAlignment="1" applyProtection="1">
      <alignment horizontal="center" vertical="center"/>
    </xf>
    <xf numFmtId="0" fontId="0" fillId="2" borderId="85" xfId="0" applyFill="1" applyBorder="1" applyAlignment="1" applyProtection="1">
      <alignment horizontal="center" vertical="center"/>
    </xf>
    <xf numFmtId="0" fontId="65" fillId="52" borderId="75" xfId="0" applyNumberFormat="1" applyFont="1" applyFill="1" applyBorder="1" applyAlignment="1" applyProtection="1">
      <alignment horizontal="center" vertical="center"/>
      <protection locked="0"/>
    </xf>
    <xf numFmtId="0" fontId="65" fillId="52" borderId="4" xfId="0" applyNumberFormat="1" applyFont="1" applyFill="1" applyBorder="1" applyAlignment="1" applyProtection="1">
      <alignment horizontal="center" vertical="center"/>
      <protection locked="0"/>
    </xf>
    <xf numFmtId="0" fontId="70" fillId="3" borderId="73" xfId="27" applyFont="1" applyFill="1" applyBorder="1" applyAlignment="1" applyProtection="1">
      <alignment horizontal="center" vertical="center"/>
    </xf>
    <xf numFmtId="0" fontId="70" fillId="3" borderId="0" xfId="27" applyFont="1" applyFill="1" applyBorder="1" applyAlignment="1" applyProtection="1">
      <alignment horizontal="center" vertical="center"/>
    </xf>
    <xf numFmtId="0" fontId="70" fillId="3" borderId="74" xfId="27" applyFont="1" applyFill="1" applyBorder="1" applyAlignment="1" applyProtection="1">
      <alignment horizontal="center" vertical="center"/>
    </xf>
    <xf numFmtId="0" fontId="66" fillId="3" borderId="71" xfId="27" applyFont="1" applyFill="1" applyBorder="1" applyAlignment="1" applyProtection="1">
      <alignment horizontal="center" vertical="center" wrapText="1"/>
    </xf>
    <xf numFmtId="0" fontId="66" fillId="3" borderId="38" xfId="27" applyFont="1" applyFill="1" applyBorder="1" applyAlignment="1" applyProtection="1">
      <alignment horizontal="center" vertical="center" wrapText="1"/>
    </xf>
    <xf numFmtId="0" fontId="65" fillId="52" borderId="2" xfId="0" applyNumberFormat="1" applyFont="1" applyFill="1" applyBorder="1" applyAlignment="1" applyProtection="1">
      <alignment horizontal="center" vertical="center"/>
      <protection locked="0"/>
    </xf>
    <xf numFmtId="0" fontId="65" fillId="52" borderId="2" xfId="0" applyFont="1" applyFill="1" applyBorder="1" applyAlignment="1" applyProtection="1">
      <alignment horizontal="center" vertical="center"/>
      <protection locked="0"/>
    </xf>
    <xf numFmtId="0" fontId="65" fillId="52" borderId="4" xfId="0" applyFont="1" applyFill="1" applyBorder="1" applyAlignment="1" applyProtection="1">
      <alignment horizontal="center" vertical="center"/>
      <protection locked="0"/>
    </xf>
    <xf numFmtId="0" fontId="65" fillId="52" borderId="1" xfId="0" applyNumberFormat="1" applyFont="1" applyFill="1" applyBorder="1" applyAlignment="1" applyProtection="1">
      <alignment horizontal="center" vertical="center"/>
      <protection locked="0"/>
    </xf>
    <xf numFmtId="0" fontId="0" fillId="55" borderId="58" xfId="0" applyFill="1" applyBorder="1" applyAlignment="1" applyProtection="1">
      <alignment horizontal="center" vertical="center"/>
    </xf>
    <xf numFmtId="0" fontId="0" fillId="55" borderId="59"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59" xfId="0" applyFill="1" applyBorder="1" applyAlignment="1" applyProtection="1">
      <alignment horizontal="center" vertical="center"/>
    </xf>
    <xf numFmtId="0" fontId="66" fillId="3" borderId="5" xfId="27" applyFont="1" applyFill="1" applyBorder="1" applyAlignment="1" applyProtection="1">
      <alignment horizontal="center" vertical="center" wrapText="1"/>
    </xf>
    <xf numFmtId="0" fontId="65" fillId="52" borderId="1" xfId="0"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xf>
    <xf numFmtId="164" fontId="73" fillId="0" borderId="88" xfId="0" applyNumberFormat="1" applyFont="1" applyBorder="1" applyAlignment="1" applyProtection="1">
      <alignment horizontal="center" vertical="center"/>
    </xf>
    <xf numFmtId="0" fontId="42" fillId="3" borderId="24" xfId="27" applyFont="1" applyFill="1" applyBorder="1" applyAlignment="1" applyProtection="1">
      <alignment horizontal="center" vertical="center" wrapText="1"/>
    </xf>
    <xf numFmtId="0" fontId="42" fillId="3" borderId="25" xfId="27" applyFont="1" applyFill="1" applyBorder="1" applyAlignment="1" applyProtection="1">
      <alignment horizontal="center" vertical="center"/>
    </xf>
    <xf numFmtId="0" fontId="42" fillId="3" borderId="26" xfId="27" applyFont="1" applyFill="1" applyBorder="1" applyAlignment="1" applyProtection="1">
      <alignment horizontal="center" vertical="center"/>
    </xf>
    <xf numFmtId="1" fontId="44" fillId="53" borderId="27" xfId="27" applyNumberFormat="1" applyFont="1" applyFill="1" applyBorder="1" applyAlignment="1" applyProtection="1">
      <alignment horizontal="center" vertical="center"/>
    </xf>
    <xf numFmtId="1" fontId="44" fillId="53" borderId="28" xfId="27" applyNumberFormat="1" applyFont="1" applyFill="1" applyBorder="1" applyAlignment="1" applyProtection="1">
      <alignment horizontal="center" vertical="center"/>
    </xf>
    <xf numFmtId="1" fontId="44" fillId="53" borderId="29" xfId="27"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45" fillId="52" borderId="1" xfId="0" applyFont="1" applyFill="1" applyBorder="1" applyAlignment="1" applyProtection="1">
      <alignment horizontal="center" vertical="center"/>
      <protection locked="0"/>
    </xf>
    <xf numFmtId="0" fontId="45" fillId="52" borderId="0" xfId="3" applyFont="1" applyFill="1" applyBorder="1" applyAlignment="1" applyProtection="1">
      <alignment horizontal="center" vertical="center"/>
      <protection locked="0"/>
    </xf>
    <xf numFmtId="0" fontId="45" fillId="52" borderId="30" xfId="3" applyFont="1" applyFill="1" applyBorder="1" applyAlignment="1" applyProtection="1">
      <alignment horizontal="center" vertical="center"/>
      <protection locked="0"/>
    </xf>
    <xf numFmtId="0" fontId="45" fillId="52" borderId="28" xfId="3" applyFont="1" applyFill="1" applyBorder="1" applyAlignment="1" applyProtection="1">
      <alignment horizontal="center" vertical="center"/>
      <protection locked="0"/>
    </xf>
    <xf numFmtId="0" fontId="45" fillId="52" borderId="29" xfId="3" applyFont="1" applyFill="1" applyBorder="1" applyAlignment="1" applyProtection="1">
      <alignment horizontal="center" vertical="center"/>
      <protection locked="0"/>
    </xf>
    <xf numFmtId="0" fontId="46" fillId="3" borderId="60" xfId="27" applyFont="1" applyFill="1" applyBorder="1" applyAlignment="1" applyProtection="1">
      <alignment horizontal="center" vertical="center"/>
    </xf>
    <xf numFmtId="0" fontId="46" fillId="3" borderId="0" xfId="27" applyFont="1" applyFill="1" applyBorder="1" applyAlignment="1" applyProtection="1">
      <alignment horizontal="center" vertical="center"/>
    </xf>
    <xf numFmtId="0" fontId="46" fillId="3" borderId="27" xfId="27" applyFont="1" applyFill="1" applyBorder="1" applyAlignment="1" applyProtection="1">
      <alignment horizontal="center" vertical="center" wrapText="1"/>
    </xf>
    <xf numFmtId="0" fontId="46" fillId="3" borderId="28" xfId="27" applyFont="1" applyFill="1" applyBorder="1" applyAlignment="1" applyProtection="1">
      <alignment horizontal="center" vertical="center" wrapText="1"/>
    </xf>
    <xf numFmtId="0" fontId="42" fillId="3" borderId="62" xfId="27" applyFont="1" applyFill="1" applyBorder="1" applyAlignment="1" applyProtection="1">
      <alignment horizontal="center" vertical="center"/>
    </xf>
    <xf numFmtId="0" fontId="42" fillId="3" borderId="63" xfId="27" applyFont="1" applyFill="1" applyBorder="1" applyAlignment="1" applyProtection="1">
      <alignment horizontal="center" vertical="center"/>
    </xf>
    <xf numFmtId="0" fontId="42" fillId="3" borderId="64" xfId="27" applyFont="1" applyFill="1" applyBorder="1" applyAlignment="1" applyProtection="1">
      <alignment horizontal="center" vertical="center"/>
    </xf>
    <xf numFmtId="164" fontId="10" fillId="53" borderId="1" xfId="0" applyNumberFormat="1" applyFont="1" applyFill="1" applyBorder="1" applyAlignment="1" applyProtection="1">
      <alignment horizontal="center" vertical="center"/>
    </xf>
    <xf numFmtId="0" fontId="42" fillId="3" borderId="32" xfId="27" applyFont="1" applyFill="1" applyBorder="1" applyAlignment="1" applyProtection="1">
      <alignment horizontal="center" vertical="center"/>
    </xf>
    <xf numFmtId="0" fontId="42" fillId="3" borderId="33" xfId="27" applyFont="1" applyFill="1" applyBorder="1" applyAlignment="1" applyProtection="1">
      <alignment horizontal="center" vertical="center"/>
    </xf>
    <xf numFmtId="1" fontId="44" fillId="51" borderId="65" xfId="27" applyNumberFormat="1" applyFont="1" applyFill="1" applyBorder="1" applyAlignment="1" applyProtection="1">
      <alignment horizontal="center" vertical="center"/>
    </xf>
    <xf numFmtId="1" fontId="44" fillId="51" borderId="66" xfId="27" applyNumberFormat="1" applyFont="1" applyFill="1" applyBorder="1" applyAlignment="1" applyProtection="1">
      <alignment horizontal="center" vertical="center"/>
    </xf>
    <xf numFmtId="1" fontId="44" fillId="51" borderId="67" xfId="27" applyNumberFormat="1" applyFont="1" applyFill="1" applyBorder="1" applyAlignment="1" applyProtection="1">
      <alignment horizontal="center" vertical="center"/>
    </xf>
    <xf numFmtId="0" fontId="42" fillId="3" borderId="31" xfId="27" applyFont="1" applyFill="1" applyBorder="1" applyAlignment="1" applyProtection="1">
      <alignment horizontal="center" vertical="center"/>
    </xf>
    <xf numFmtId="0" fontId="41" fillId="52" borderId="65" xfId="3" applyFont="1" applyFill="1" applyBorder="1" applyAlignment="1" applyProtection="1">
      <alignment horizontal="center"/>
    </xf>
    <xf numFmtId="0" fontId="41" fillId="52" borderId="66" xfId="3" applyFont="1" applyFill="1" applyBorder="1" applyAlignment="1" applyProtection="1">
      <alignment horizontal="center"/>
    </xf>
    <xf numFmtId="0" fontId="41" fillId="52" borderId="67" xfId="3" applyFont="1" applyFill="1" applyBorder="1" applyAlignment="1" applyProtection="1">
      <alignment horizontal="center"/>
    </xf>
    <xf numFmtId="0" fontId="42" fillId="3" borderId="24" xfId="27" applyFont="1" applyFill="1" applyBorder="1" applyAlignment="1" applyProtection="1">
      <alignment horizontal="center" vertical="center"/>
    </xf>
    <xf numFmtId="14" fontId="45" fillId="52" borderId="27" xfId="3" applyNumberFormat="1" applyFont="1" applyFill="1" applyBorder="1" applyAlignment="1" applyProtection="1">
      <alignment horizontal="center" vertical="center"/>
      <protection locked="0"/>
    </xf>
    <xf numFmtId="14" fontId="45" fillId="52" borderId="28" xfId="3" applyNumberFormat="1" applyFont="1" applyFill="1" applyBorder="1" applyAlignment="1" applyProtection="1">
      <alignment horizontal="center" vertical="center"/>
      <protection locked="0"/>
    </xf>
    <xf numFmtId="14" fontId="45" fillId="52" borderId="29" xfId="3" applyNumberFormat="1" applyFont="1" applyFill="1" applyBorder="1" applyAlignment="1" applyProtection="1">
      <alignment horizontal="center" vertical="center"/>
      <protection locked="0"/>
    </xf>
    <xf numFmtId="0" fontId="69" fillId="3" borderId="48" xfId="27" applyFont="1" applyFill="1" applyBorder="1" applyAlignment="1" applyProtection="1">
      <alignment horizontal="center" vertical="center"/>
    </xf>
    <xf numFmtId="0" fontId="69" fillId="3" borderId="49" xfId="27" applyFont="1" applyFill="1" applyBorder="1" applyAlignment="1" applyProtection="1">
      <alignment horizontal="center" vertical="center"/>
    </xf>
    <xf numFmtId="0" fontId="69" fillId="3" borderId="50" xfId="27" applyFont="1" applyFill="1" applyBorder="1" applyAlignment="1" applyProtection="1">
      <alignment horizontal="center" vertical="center"/>
    </xf>
    <xf numFmtId="0" fontId="70" fillId="3" borderId="68" xfId="27" applyFont="1" applyFill="1" applyBorder="1" applyAlignment="1" applyProtection="1">
      <alignment horizontal="center" vertical="center"/>
    </xf>
    <xf numFmtId="0" fontId="70" fillId="3" borderId="69" xfId="27" applyFont="1" applyFill="1" applyBorder="1" applyAlignment="1" applyProtection="1">
      <alignment horizontal="center" vertical="center"/>
    </xf>
    <xf numFmtId="0" fontId="70" fillId="3" borderId="70" xfId="27" applyFont="1" applyFill="1" applyBorder="1" applyAlignment="1" applyProtection="1">
      <alignment horizontal="center" vertical="center"/>
    </xf>
    <xf numFmtId="0" fontId="42" fillId="3" borderId="40" xfId="27" applyFont="1" applyFill="1" applyBorder="1" applyAlignment="1" applyProtection="1">
      <alignment horizontal="center" vertical="center"/>
    </xf>
    <xf numFmtId="0" fontId="42" fillId="3" borderId="41" xfId="27" applyFont="1" applyFill="1" applyBorder="1" applyAlignment="1" applyProtection="1">
      <alignment horizontal="center" vertical="center"/>
    </xf>
    <xf numFmtId="0" fontId="42" fillId="3" borderId="42" xfId="27" applyFont="1" applyFill="1" applyBorder="1" applyAlignment="1" applyProtection="1">
      <alignment horizontal="center" vertical="center"/>
    </xf>
    <xf numFmtId="14" fontId="71" fillId="52" borderId="43" xfId="3" applyNumberFormat="1" applyFont="1" applyFill="1" applyBorder="1" applyAlignment="1" applyProtection="1">
      <alignment horizontal="center" vertical="center"/>
      <protection locked="0"/>
    </xf>
    <xf numFmtId="14" fontId="71" fillId="52" borderId="44" xfId="3" applyNumberFormat="1" applyFont="1" applyFill="1" applyBorder="1" applyAlignment="1" applyProtection="1">
      <alignment horizontal="center" vertical="center"/>
      <protection locked="0"/>
    </xf>
    <xf numFmtId="14" fontId="71" fillId="52" borderId="45" xfId="3" applyNumberFormat="1" applyFont="1" applyFill="1" applyBorder="1" applyAlignment="1" applyProtection="1">
      <alignment horizontal="center" vertical="center"/>
      <protection locked="0"/>
    </xf>
    <xf numFmtId="0" fontId="65" fillId="52" borderId="79" xfId="0" applyNumberFormat="1" applyFont="1" applyFill="1" applyBorder="1" applyAlignment="1" applyProtection="1">
      <alignment horizontal="center" vertical="center"/>
      <protection locked="0"/>
    </xf>
    <xf numFmtId="0" fontId="57" fillId="3" borderId="31" xfId="27" applyFont="1" applyFill="1" applyBorder="1" applyAlignment="1" applyProtection="1">
      <alignment horizontal="center" vertical="center" wrapText="1"/>
    </xf>
    <xf numFmtId="0" fontId="57" fillId="3" borderId="32" xfId="27" applyFont="1" applyFill="1" applyBorder="1" applyAlignment="1" applyProtection="1">
      <alignment horizontal="center" vertical="center" wrapText="1"/>
    </xf>
    <xf numFmtId="0" fontId="57" fillId="3" borderId="33" xfId="27" applyFont="1" applyFill="1" applyBorder="1" applyAlignment="1" applyProtection="1">
      <alignment horizontal="center" vertical="center" wrapText="1"/>
    </xf>
    <xf numFmtId="0" fontId="57" fillId="3" borderId="34" xfId="27" applyFont="1" applyFill="1" applyBorder="1" applyAlignment="1" applyProtection="1">
      <alignment horizontal="center" vertical="center" wrapText="1"/>
    </xf>
    <xf numFmtId="0" fontId="57" fillId="3" borderId="5" xfId="27" applyFont="1" applyFill="1" applyBorder="1" applyAlignment="1" applyProtection="1">
      <alignment horizontal="center" vertical="center" wrapText="1"/>
    </xf>
    <xf numFmtId="0" fontId="57" fillId="3" borderId="35" xfId="27" applyFont="1" applyFill="1" applyBorder="1" applyAlignment="1" applyProtection="1">
      <alignment horizontal="center" vertical="center" wrapText="1"/>
    </xf>
    <xf numFmtId="1" fontId="8" fillId="51" borderId="36" xfId="27" applyNumberFormat="1" applyFont="1" applyFill="1" applyBorder="1" applyAlignment="1" applyProtection="1">
      <alignment horizontal="center" vertical="center"/>
    </xf>
    <xf numFmtId="1" fontId="8" fillId="51" borderId="6" xfId="27" applyNumberFormat="1" applyFont="1" applyFill="1" applyBorder="1" applyAlignment="1" applyProtection="1">
      <alignment horizontal="center" vertical="center"/>
    </xf>
    <xf numFmtId="1" fontId="8" fillId="51" borderId="37" xfId="27" applyNumberFormat="1" applyFont="1" applyFill="1" applyBorder="1" applyAlignment="1" applyProtection="1">
      <alignment horizontal="center" vertical="center"/>
    </xf>
    <xf numFmtId="1" fontId="8" fillId="51" borderId="27" xfId="27" applyNumberFormat="1" applyFont="1" applyFill="1" applyBorder="1" applyAlignment="1" applyProtection="1">
      <alignment horizontal="center" vertical="center"/>
    </xf>
    <xf numFmtId="1" fontId="8" fillId="51" borderId="28" xfId="27" applyNumberFormat="1" applyFont="1" applyFill="1" applyBorder="1" applyAlignment="1" applyProtection="1">
      <alignment horizontal="center" vertical="center"/>
    </xf>
    <xf numFmtId="1" fontId="8" fillId="51" borderId="29" xfId="27" applyNumberFormat="1" applyFont="1" applyFill="1" applyBorder="1" applyAlignment="1" applyProtection="1">
      <alignment horizontal="center" vertical="center"/>
    </xf>
    <xf numFmtId="1" fontId="8" fillId="0" borderId="0" xfId="0" applyNumberFormat="1" applyFont="1" applyFill="1" applyBorder="1" applyAlignment="1">
      <alignment horizontal="center" vertical="center"/>
    </xf>
    <xf numFmtId="1" fontId="8" fillId="53" borderId="36" xfId="27" applyNumberFormat="1" applyFont="1" applyFill="1" applyBorder="1" applyAlignment="1" applyProtection="1">
      <alignment horizontal="center" vertical="center"/>
    </xf>
    <xf numFmtId="1" fontId="8" fillId="53" borderId="6" xfId="27" applyNumberFormat="1" applyFont="1" applyFill="1" applyBorder="1" applyAlignment="1" applyProtection="1">
      <alignment horizontal="center" vertical="center"/>
    </xf>
    <xf numFmtId="1" fontId="8" fillId="53" borderId="37" xfId="27" applyNumberFormat="1" applyFont="1" applyFill="1" applyBorder="1" applyAlignment="1" applyProtection="1">
      <alignment horizontal="center" vertical="center"/>
    </xf>
    <xf numFmtId="1" fontId="8" fillId="53" borderId="27" xfId="27" applyNumberFormat="1" applyFont="1" applyFill="1" applyBorder="1" applyAlignment="1" applyProtection="1">
      <alignment horizontal="center" vertical="center"/>
    </xf>
    <xf numFmtId="1" fontId="8" fillId="53" borderId="28" xfId="27" applyNumberFormat="1" applyFont="1" applyFill="1" applyBorder="1" applyAlignment="1" applyProtection="1">
      <alignment horizontal="center" vertical="center"/>
    </xf>
    <xf numFmtId="1" fontId="8" fillId="53" borderId="29" xfId="27" applyNumberFormat="1" applyFont="1" applyFill="1" applyBorder="1" applyAlignment="1" applyProtection="1">
      <alignment horizontal="center" vertical="center"/>
    </xf>
    <xf numFmtId="0" fontId="15" fillId="3" borderId="9" xfId="3" applyFont="1" applyFill="1" applyBorder="1" applyAlignment="1">
      <alignment horizontal="center" vertical="center" wrapText="1"/>
    </xf>
    <xf numFmtId="0" fontId="15" fillId="3" borderId="10" xfId="3" applyFont="1" applyFill="1" applyBorder="1" applyAlignment="1">
      <alignment horizontal="center" vertical="center" wrapText="1"/>
    </xf>
    <xf numFmtId="0" fontId="15" fillId="3" borderId="11" xfId="3" applyFont="1" applyFill="1" applyBorder="1" applyAlignment="1">
      <alignment horizontal="center" vertical="center" wrapText="1"/>
    </xf>
    <xf numFmtId="14" fontId="18" fillId="2" borderId="92" xfId="3" applyNumberFormat="1" applyFont="1" applyFill="1" applyBorder="1" applyAlignment="1" applyProtection="1">
      <alignment horizontal="center" vertical="center"/>
      <protection locked="0"/>
    </xf>
    <xf numFmtId="14" fontId="18" fillId="2" borderId="93" xfId="3" applyNumberFormat="1" applyFont="1" applyFill="1" applyBorder="1" applyAlignment="1" applyProtection="1">
      <alignment horizontal="center" vertical="center"/>
      <protection locked="0"/>
    </xf>
    <xf numFmtId="0" fontId="19" fillId="3" borderId="89" xfId="3" applyFont="1" applyFill="1" applyBorder="1" applyAlignment="1">
      <alignment horizontal="right" vertical="center" wrapText="1"/>
    </xf>
    <xf numFmtId="0" fontId="19" fillId="3" borderId="61" xfId="3" applyFont="1" applyFill="1" applyBorder="1" applyAlignment="1">
      <alignment horizontal="right" vertical="center" wrapText="1"/>
    </xf>
    <xf numFmtId="1" fontId="17" fillId="2" borderId="92" xfId="0" applyNumberFormat="1" applyFont="1" applyFill="1" applyBorder="1" applyAlignment="1">
      <alignment horizontal="center" vertical="center"/>
    </xf>
    <xf numFmtId="1" fontId="17" fillId="2" borderId="94" xfId="0" applyNumberFormat="1" applyFont="1" applyFill="1" applyBorder="1" applyAlignment="1">
      <alignment horizontal="center" vertical="center"/>
    </xf>
    <xf numFmtId="1" fontId="17" fillId="2" borderId="93" xfId="0" applyNumberFormat="1" applyFont="1" applyFill="1" applyBorder="1" applyAlignment="1">
      <alignment horizontal="center" vertical="center"/>
    </xf>
    <xf numFmtId="0" fontId="20" fillId="2" borderId="61" xfId="3" applyFont="1" applyFill="1" applyBorder="1" applyAlignment="1" applyProtection="1">
      <alignment horizontal="left" vertical="center"/>
      <protection locked="0"/>
    </xf>
    <xf numFmtId="0" fontId="20" fillId="2" borderId="90" xfId="3" applyFont="1" applyFill="1" applyBorder="1" applyAlignment="1" applyProtection="1">
      <alignment horizontal="left" vertical="center"/>
      <protection locked="0"/>
    </xf>
    <xf numFmtId="0" fontId="20" fillId="2" borderId="0" xfId="3" applyFont="1" applyFill="1" applyBorder="1" applyAlignment="1" applyProtection="1">
      <alignment horizontal="left" vertical="center"/>
      <protection locked="0"/>
    </xf>
    <xf numFmtId="0" fontId="20" fillId="2" borderId="15" xfId="3" applyFont="1" applyFill="1" applyBorder="1" applyAlignment="1" applyProtection="1">
      <alignment horizontal="left" vertical="center"/>
      <protection locked="0"/>
    </xf>
    <xf numFmtId="0" fontId="20" fillId="2" borderId="16" xfId="3" applyFont="1" applyFill="1" applyBorder="1" applyAlignment="1" applyProtection="1">
      <alignment horizontal="left" vertical="center"/>
      <protection locked="0"/>
    </xf>
    <xf numFmtId="0" fontId="20" fillId="2" borderId="13" xfId="3" applyFont="1" applyFill="1" applyBorder="1" applyAlignment="1" applyProtection="1">
      <alignment horizontal="left" vertical="center"/>
      <protection locked="0"/>
    </xf>
    <xf numFmtId="0" fontId="19" fillId="3" borderId="14" xfId="3" applyFont="1" applyFill="1" applyBorder="1" applyAlignment="1">
      <alignment horizontal="right" vertical="center" wrapText="1"/>
    </xf>
    <xf numFmtId="0" fontId="19" fillId="3" borderId="0" xfId="3" applyFont="1" applyFill="1" applyBorder="1" applyAlignment="1">
      <alignment horizontal="right" vertical="center" wrapText="1"/>
    </xf>
    <xf numFmtId="0" fontId="19" fillId="3" borderId="12" xfId="3" applyFont="1" applyFill="1" applyBorder="1" applyAlignment="1">
      <alignment horizontal="right" vertical="center" wrapText="1"/>
    </xf>
    <xf numFmtId="0" fontId="19" fillId="3" borderId="16" xfId="3" applyFont="1" applyFill="1" applyBorder="1" applyAlignment="1">
      <alignment horizontal="right" vertical="center" wrapTex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60" fillId="54" borderId="95" xfId="27" applyFont="1" applyFill="1" applyBorder="1" applyAlignment="1" applyProtection="1">
      <alignment horizontal="center" vertical="center" wrapText="1"/>
    </xf>
    <xf numFmtId="0" fontId="60" fillId="54" borderId="95" xfId="27" applyFont="1" applyFill="1" applyBorder="1" applyAlignment="1" applyProtection="1">
      <alignment horizontal="left" vertical="center" wrapText="1"/>
    </xf>
    <xf numFmtId="0" fontId="1" fillId="51" borderId="95" xfId="0" applyFont="1" applyFill="1" applyBorder="1" applyAlignment="1">
      <alignment horizontal="center" vertical="center" wrapText="1"/>
    </xf>
    <xf numFmtId="0" fontId="0" fillId="51" borderId="95" xfId="0" applyFont="1" applyFill="1" applyBorder="1" applyAlignment="1">
      <alignment vertical="center" wrapText="1"/>
    </xf>
    <xf numFmtId="164" fontId="5" fillId="51" borderId="95" xfId="0" applyNumberFormat="1" applyFont="1" applyFill="1" applyBorder="1" applyAlignment="1">
      <alignment horizontal="center" vertical="center" wrapText="1"/>
    </xf>
    <xf numFmtId="1" fontId="61" fillId="51" borderId="95" xfId="0" applyNumberFormat="1" applyFont="1" applyFill="1" applyBorder="1" applyAlignment="1">
      <alignment horizontal="center" vertical="center" wrapText="1"/>
    </xf>
    <xf numFmtId="0" fontId="58" fillId="51" borderId="95" xfId="0" applyFont="1" applyFill="1" applyBorder="1" applyAlignment="1">
      <alignment vertical="center" wrapText="1"/>
    </xf>
    <xf numFmtId="0" fontId="23" fillId="3" borderId="95" xfId="3" applyFont="1" applyFill="1" applyBorder="1" applyAlignment="1">
      <alignment horizontal="left" vertical="center" wrapText="1"/>
    </xf>
    <xf numFmtId="0" fontId="25" fillId="0" borderId="95" xfId="2" applyFont="1" applyBorder="1" applyAlignment="1">
      <alignment horizontal="left" vertical="center" wrapText="1"/>
    </xf>
    <xf numFmtId="0" fontId="24" fillId="5" borderId="95" xfId="2" applyFont="1" applyFill="1" applyBorder="1" applyAlignment="1">
      <alignment horizontal="center" vertical="center" wrapText="1"/>
    </xf>
    <xf numFmtId="164" fontId="0" fillId="2" borderId="95" xfId="0" applyNumberFormat="1" applyFill="1" applyBorder="1" applyAlignment="1" applyProtection="1">
      <alignment horizontal="center" vertical="center"/>
    </xf>
    <xf numFmtId="0" fontId="24" fillId="6" borderId="95" xfId="2" applyFont="1" applyFill="1" applyBorder="1" applyAlignment="1">
      <alignment horizontal="center" vertical="center"/>
    </xf>
    <xf numFmtId="164" fontId="0" fillId="53" borderId="95" xfId="0" applyNumberFormat="1" applyFill="1" applyBorder="1" applyAlignment="1" applyProtection="1">
      <alignment horizontal="center" vertical="center"/>
    </xf>
    <xf numFmtId="0" fontId="24" fillId="6" borderId="95" xfId="2" applyFont="1" applyFill="1" applyBorder="1" applyAlignment="1">
      <alignment horizontal="center" vertical="center" wrapText="1"/>
    </xf>
  </cellXfs>
  <cellStyles count="80">
    <cellStyle name=" 1" xfId="4"/>
    <cellStyle name="Accent1 - 20%" xfId="5"/>
    <cellStyle name="Accent1 - 40%" xfId="6"/>
    <cellStyle name="Accent1 - 60%" xfId="7"/>
    <cellStyle name="Accent2 - 20%" xfId="8"/>
    <cellStyle name="Accent2 - 40%" xfId="9"/>
    <cellStyle name="Accent2 - 60%" xfId="10"/>
    <cellStyle name="Accent3 - 20%" xfId="11"/>
    <cellStyle name="Accent3 - 40%" xfId="12"/>
    <cellStyle name="Accent3 - 60%" xfId="13"/>
    <cellStyle name="Accent4 - 20%" xfId="14"/>
    <cellStyle name="Accent4 - 40%" xfId="15"/>
    <cellStyle name="Accent4 - 60%" xfId="16"/>
    <cellStyle name="Accent5 - 20%" xfId="17"/>
    <cellStyle name="Accent5 - 40%" xfId="18"/>
    <cellStyle name="Accent5 - 60%" xfId="19"/>
    <cellStyle name="Accent6 - 20%" xfId="20"/>
    <cellStyle name="Accent6 - 40%" xfId="21"/>
    <cellStyle name="Accent6 - 60%" xfId="22"/>
    <cellStyle name="Emphasis 1" xfId="23"/>
    <cellStyle name="Emphasis 2" xfId="24"/>
    <cellStyle name="Emphasis 3" xfId="25"/>
    <cellStyle name="Hyperlink 2" xfId="26"/>
    <cellStyle name="Normal" xfId="0" builtinId="0"/>
    <cellStyle name="Normal 2" xfId="27"/>
    <cellStyle name="Normal 2 2" xfId="28"/>
    <cellStyle name="Normal 2 3" xfId="2"/>
    <cellStyle name="Normal 3" xfId="29"/>
    <cellStyle name="Normal 3 2" xfId="3"/>
    <cellStyle name="Normal 4" xfId="30"/>
    <cellStyle name="Normal 5" xfId="31"/>
    <cellStyle name="Normal 6" xfId="32"/>
    <cellStyle name="Normal_Det Ex scoring May 2011" xfId="1"/>
    <cellStyle name="Note 2" xfId="33"/>
    <cellStyle name="Percent 2" xfId="34"/>
    <cellStyle name="SAPBEXaggData" xfId="35"/>
    <cellStyle name="SAPBEXaggDataEmph" xfId="36"/>
    <cellStyle name="SAPBEXaggItem" xfId="37"/>
    <cellStyle name="SAPBEXaggItemX" xfId="38"/>
    <cellStyle name="SAPBEXchaText" xfId="39"/>
    <cellStyle name="SAPBEXexcBad7" xfId="40"/>
    <cellStyle name="SAPBEXexcBad8" xfId="41"/>
    <cellStyle name="SAPBEXexcBad9" xfId="42"/>
    <cellStyle name="SAPBEXexcCritical4" xfId="43"/>
    <cellStyle name="SAPBEXexcCritical5" xfId="44"/>
    <cellStyle name="SAPBEXexcCritical6" xfId="45"/>
    <cellStyle name="SAPBEXexcGood1" xfId="46"/>
    <cellStyle name="SAPBEXexcGood2" xfId="47"/>
    <cellStyle name="SAPBEXexcGood3" xfId="48"/>
    <cellStyle name="SAPBEXfilterDrill" xfId="49"/>
    <cellStyle name="SAPBEXfilterItem" xfId="50"/>
    <cellStyle name="SAPBEXfilterText" xfId="51"/>
    <cellStyle name="SAPBEXformats" xfId="52"/>
    <cellStyle name="SAPBEXheaderItem" xfId="53"/>
    <cellStyle name="SAPBEXheaderText" xfId="54"/>
    <cellStyle name="SAPBEXHLevel0" xfId="55"/>
    <cellStyle name="SAPBEXHLevel0X" xfId="56"/>
    <cellStyle name="SAPBEXHLevel1" xfId="57"/>
    <cellStyle name="SAPBEXHLevel1X" xfId="58"/>
    <cellStyle name="SAPBEXHLevel2" xfId="59"/>
    <cellStyle name="SAPBEXHLevel2X" xfId="60"/>
    <cellStyle name="SAPBEXHLevel3" xfId="61"/>
    <cellStyle name="SAPBEXHLevel3X" xfId="62"/>
    <cellStyle name="SAPBEXinputData" xfId="63"/>
    <cellStyle name="SAPBEXItemHeader" xfId="64"/>
    <cellStyle name="SAPBEXresData" xfId="65"/>
    <cellStyle name="SAPBEXresDataEmph" xfId="66"/>
    <cellStyle name="SAPBEXresItem" xfId="67"/>
    <cellStyle name="SAPBEXresItemX" xfId="68"/>
    <cellStyle name="SAPBEXstdData" xfId="69"/>
    <cellStyle name="SAPBEXstdData 2" xfId="70"/>
    <cellStyle name="SAPBEXstdData 3" xfId="71"/>
    <cellStyle name="SAPBEXstdDataEmph" xfId="72"/>
    <cellStyle name="SAPBEXstdItem" xfId="73"/>
    <cellStyle name="SAPBEXstdItemX" xfId="74"/>
    <cellStyle name="SAPBEXtitle" xfId="75"/>
    <cellStyle name="SAPBEXunassignedItem" xfId="76"/>
    <cellStyle name="SAPBEXundefined" xfId="77"/>
    <cellStyle name="Sheet Title" xfId="78"/>
    <cellStyle name="Style 1" xfId="79"/>
  </cellStyles>
  <dxfs count="6">
    <dxf>
      <border>
        <bottom style="thin">
          <color theme="3" tint="0.59996337778862885"/>
        </bottom>
        <vertical/>
        <horizontal/>
      </border>
    </dxf>
    <dxf>
      <border>
        <bottom style="thin">
          <color theme="3" tint="0.59996337778862885"/>
        </bottom>
        <vertical/>
        <horizontal/>
      </border>
    </dxf>
    <dxf>
      <font>
        <color theme="0"/>
      </font>
      <fill>
        <patternFill patternType="lightUp">
          <fgColor theme="0" tint="-0.14996795556505021"/>
          <bgColor theme="0"/>
        </patternFill>
      </fill>
      <border>
        <left/>
        <right/>
        <top/>
        <bottom/>
        <vertical/>
        <horizontal/>
      </border>
    </dxf>
    <dxf>
      <font>
        <color theme="0"/>
      </font>
      <fill>
        <patternFill patternType="lightUp">
          <fgColor theme="0" tint="-0.14996795556505021"/>
          <bgColor theme="0"/>
        </patternFill>
      </fill>
      <border>
        <left/>
        <right/>
        <top/>
        <bottom/>
      </border>
    </dxf>
    <dxf>
      <font>
        <b/>
        <i val="0"/>
        <color theme="9" tint="-0.499984740745262"/>
      </font>
      <fill>
        <patternFill>
          <bgColor theme="9"/>
        </patternFill>
      </fill>
    </dxf>
    <dxf>
      <font>
        <b/>
        <i val="0"/>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400"/>
            </a:pPr>
            <a:r>
              <a:rPr lang="en-US" sz="1400"/>
              <a:t>% Achievement by Criterion</a:t>
            </a:r>
          </a:p>
        </c:rich>
      </c:tx>
      <c:layout>
        <c:manualLayout>
          <c:xMode val="edge"/>
          <c:yMode val="edge"/>
          <c:x val="0.29047857614805273"/>
          <c:y val="1.1032213337653689E-2"/>
        </c:manualLayout>
      </c:layout>
      <c:overlay val="0"/>
    </c:title>
    <c:autoTitleDeleted val="0"/>
    <c:plotArea>
      <c:layout>
        <c:manualLayout>
          <c:layoutTarget val="inner"/>
          <c:xMode val="edge"/>
          <c:yMode val="edge"/>
          <c:x val="0.20289892402617929"/>
          <c:y val="0.16440973699102343"/>
          <c:w val="0.60125528778044257"/>
          <c:h val="0.7786509093061017"/>
        </c:manualLayout>
      </c:layout>
      <c:radarChart>
        <c:radarStyle val="filled"/>
        <c:varyColors val="0"/>
        <c:ser>
          <c:idx val="0"/>
          <c:order val="0"/>
          <c:tx>
            <c:strRef>
              <c:f>'1) Presentation'!$D$42</c:f>
              <c:strCache>
                <c:ptCount val="1"/>
                <c:pt idx="0">
                  <c:v>% Target</c:v>
                </c:pt>
              </c:strCache>
            </c:strRef>
          </c:tx>
          <c:spPr>
            <a:solidFill>
              <a:schemeClr val="accent6">
                <a:lumMod val="60000"/>
                <a:lumOff val="40000"/>
              </a:schemeClr>
            </a:solidFill>
            <a:ln w="25400">
              <a:solidFill>
                <a:schemeClr val="accent6">
                  <a:lumMod val="75000"/>
                </a:schemeClr>
              </a:solidFill>
            </a:ln>
            <a:effectLst>
              <a:outerShdw blurRad="50800" dist="38100" dir="2700000" algn="tl" rotWithShape="0">
                <a:prstClr val="black">
                  <a:alpha val="40000"/>
                </a:prstClr>
              </a:outerShdw>
            </a:effectLst>
            <a:scene3d>
              <a:camera prst="orthographicFront"/>
              <a:lightRig rig="threePt" dir="t">
                <a:rot lat="0" lon="0" rev="1200000"/>
              </a:lightRig>
            </a:scene3d>
            <a:sp3d/>
          </c:spPr>
          <c:cat>
            <c:strRef>
              <c:f>'1) Presentation'!$B$7:$B$13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'1) Presentation'!$D$43:$D$49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030-4737-9064-2DAE0E396A68}"/>
            </c:ext>
          </c:extLst>
        </c:ser>
        <c:ser>
          <c:idx val="1"/>
          <c:order val="1"/>
          <c:tx>
            <c:strRef>
              <c:f>'1) Presentation'!$D$6</c:f>
              <c:strCache>
                <c:ptCount val="1"/>
                <c:pt idx="0">
                  <c:v>% Score</c:v>
                </c:pt>
              </c:strCache>
            </c:strRef>
          </c:tx>
          <c:spPr>
            <a:solidFill>
              <a:schemeClr val="tx2">
                <a:lumMod val="60000"/>
                <a:lumOff val="40000"/>
              </a:schemeClr>
            </a:solidFill>
            <a:ln>
              <a:solidFill>
                <a:schemeClr val="tx2">
                  <a:lumMod val="75000"/>
                </a:schemeClr>
              </a:solidFill>
            </a:ln>
            <a:scene3d>
              <a:camera prst="orthographicFront"/>
              <a:lightRig rig="threePt" dir="t">
                <a:rot lat="0" lon="0" rev="1200000"/>
              </a:lightRig>
            </a:scene3d>
            <a:sp3d/>
          </c:spPr>
          <c:cat>
            <c:strRef>
              <c:f>'1) Presentation'!$B$7:$B$13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'1) Presentation'!$D$7:$D$13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030-4737-9064-2DAE0E396A68}"/>
            </c:ext>
          </c:extLst>
        </c:ser>
        <c:dLbls>
          <c:showLegendKey val="0"/>
          <c:showVal val="0"/>
          <c:showCatName val="0"/>
          <c:showSerName val="0"/>
          <c:showPercent val="0"/>
          <c:showBubbleSize val="0"/>
        </c:dLbls>
        <c:axId val="167440768"/>
        <c:axId val="167442304"/>
      </c:radarChart>
      <c:catAx>
        <c:axId val="167440768"/>
        <c:scaling>
          <c:orientation val="maxMin"/>
        </c:scaling>
        <c:delete val="0"/>
        <c:axPos val="b"/>
        <c:majorGridlines/>
        <c:numFmt formatCode="General" sourceLinked="0"/>
        <c:majorTickMark val="out"/>
        <c:minorTickMark val="none"/>
        <c:tickLblPos val="nextTo"/>
        <c:txPr>
          <a:bodyPr/>
          <a:lstStyle/>
          <a:p>
            <a:pPr>
              <a:defRPr sz="900"/>
            </a:pPr>
            <a:endParaRPr lang="en-US"/>
          </a:p>
        </c:txPr>
        <c:crossAx val="167442304"/>
        <c:crosses val="autoZero"/>
        <c:auto val="1"/>
        <c:lblAlgn val="ctr"/>
        <c:lblOffset val="100"/>
        <c:noMultiLvlLbl val="0"/>
      </c:catAx>
      <c:valAx>
        <c:axId val="167442304"/>
        <c:scaling>
          <c:orientation val="minMax"/>
          <c:max val="100"/>
          <c:min val="0"/>
        </c:scaling>
        <c:delete val="0"/>
        <c:axPos val="l"/>
        <c:majorGridlines/>
        <c:numFmt formatCode="0" sourceLinked="0"/>
        <c:majorTickMark val="out"/>
        <c:minorTickMark val="none"/>
        <c:tickLblPos val="nextTo"/>
        <c:crossAx val="167440768"/>
        <c:crosses val="autoZero"/>
        <c:crossBetween val="between"/>
        <c:majorUnit val="20"/>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GB" sz="1400">
                <a:latin typeface="+mn-lt"/>
              </a:rPr>
              <a:t>% Achievement by Criterion</a:t>
            </a:r>
          </a:p>
        </c:rich>
      </c:tx>
      <c:layout>
        <c:manualLayout>
          <c:xMode val="edge"/>
          <c:yMode val="edge"/>
          <c:x val="0.3112594001417282"/>
          <c:y val="2.9480314960629922E-3"/>
        </c:manualLayout>
      </c:layout>
      <c:overlay val="0"/>
      <c:spPr>
        <a:noFill/>
        <a:ln w="25400">
          <a:noFill/>
        </a:ln>
      </c:spPr>
    </c:title>
    <c:autoTitleDeleted val="0"/>
    <c:plotArea>
      <c:layout>
        <c:manualLayout>
          <c:layoutTarget val="inner"/>
          <c:xMode val="edge"/>
          <c:yMode val="edge"/>
          <c:x val="0.2584800181728526"/>
          <c:y val="0.12569837362855935"/>
          <c:w val="0.69913917624818245"/>
          <c:h val="0.82950911136107985"/>
        </c:manualLayout>
      </c:layout>
      <c:barChart>
        <c:barDir val="bar"/>
        <c:grouping val="clustered"/>
        <c:varyColors val="0"/>
        <c:ser>
          <c:idx val="0"/>
          <c:order val="0"/>
          <c:tx>
            <c:strRef>
              <c:f>'1) Presentation'!$D$42</c:f>
              <c:strCache>
                <c:ptCount val="1"/>
                <c:pt idx="0">
                  <c:v>% Target</c:v>
                </c:pt>
              </c:strCache>
            </c:strRef>
          </c:tx>
          <c:spPr>
            <a:solidFill>
              <a:schemeClr val="accent6">
                <a:lumMod val="60000"/>
                <a:lumOff val="40000"/>
              </a:schemeClr>
            </a:solidFill>
            <a:ln>
              <a:solidFill>
                <a:schemeClr val="accent6">
                  <a:lumMod val="75000"/>
                </a:schemeClr>
              </a:solidFill>
            </a:ln>
            <a:effectLst>
              <a:outerShdw blurRad="50800" dist="38100" dir="2700000" algn="tl" rotWithShape="0">
                <a:prstClr val="black">
                  <a:alpha val="40000"/>
                </a:prstClr>
              </a:outerShdw>
            </a:effectLst>
          </c:spPr>
          <c:invertIfNegative val="0"/>
          <c:cat>
            <c:strRef>
              <c:f>'1) Presentation'!$B$7:$B$13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'1) Presentation'!$D$43:$D$49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326-4BA6-88BC-B7A0DF1565A3}"/>
            </c:ext>
          </c:extLst>
        </c:ser>
        <c:ser>
          <c:idx val="4"/>
          <c:order val="1"/>
          <c:tx>
            <c:strRef>
              <c:f>'1) Presentation'!$D$6</c:f>
              <c:strCache>
                <c:ptCount val="1"/>
                <c:pt idx="0">
                  <c:v>% Score</c:v>
                </c:pt>
              </c:strCache>
            </c:strRef>
          </c:tx>
          <c:spPr>
            <a:solidFill>
              <a:schemeClr val="tx2">
                <a:lumMod val="60000"/>
                <a:lumOff val="40000"/>
              </a:schemeClr>
            </a:solidFill>
            <a:ln>
              <a:solidFill>
                <a:schemeClr val="accent1">
                  <a:lumMod val="75000"/>
                </a:schemeClr>
              </a:solidFill>
            </a:ln>
            <a:effectLst>
              <a:outerShdw blurRad="50800" dist="38100" dir="2700000" algn="tl" rotWithShape="0">
                <a:prstClr val="black">
                  <a:alpha val="40000"/>
                </a:prstClr>
              </a:outerShdw>
              <a:softEdge rad="12700"/>
            </a:effectLst>
          </c:spPr>
          <c:invertIfNegative val="0"/>
          <c:dPt>
            <c:idx val="3"/>
            <c:invertIfNegative val="0"/>
            <c:bubble3D val="0"/>
            <c:extLst>
              <c:ext xmlns:c16="http://schemas.microsoft.com/office/drawing/2014/chart" uri="{C3380CC4-5D6E-409C-BE32-E72D297353CC}">
                <c16:uniqueId val="{00000001-5326-4BA6-88BC-B7A0DF1565A3}"/>
              </c:ext>
            </c:extLst>
          </c:dPt>
          <c:dPt>
            <c:idx val="6"/>
            <c:invertIfNegative val="0"/>
            <c:bubble3D val="0"/>
            <c:extLst>
              <c:ext xmlns:c16="http://schemas.microsoft.com/office/drawing/2014/chart" uri="{C3380CC4-5D6E-409C-BE32-E72D297353CC}">
                <c16:uniqueId val="{00000002-5326-4BA6-88BC-B7A0DF1565A3}"/>
              </c:ext>
            </c:extLst>
          </c:dPt>
          <c:cat>
            <c:strRef>
              <c:f>'1) Presentation'!$B$7:$B$13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'1) Presentation'!$D$7:$D$13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5326-4BA6-88BC-B7A0DF1565A3}"/>
            </c:ext>
          </c:extLst>
        </c:ser>
        <c:dLbls>
          <c:showLegendKey val="0"/>
          <c:showVal val="0"/>
          <c:showCatName val="0"/>
          <c:showSerName val="0"/>
          <c:showPercent val="0"/>
          <c:showBubbleSize val="0"/>
        </c:dLbls>
        <c:gapWidth val="40"/>
        <c:overlap val="70"/>
        <c:axId val="168051072"/>
        <c:axId val="168052608"/>
      </c:barChart>
      <c:catAx>
        <c:axId val="1680510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0"/>
          <a:lstStyle/>
          <a:p>
            <a:pPr>
              <a:defRPr sz="900" b="0" i="0" u="none" strike="noStrike" baseline="0">
                <a:solidFill>
                  <a:srgbClr val="000000"/>
                </a:solidFill>
                <a:latin typeface="Arial"/>
                <a:ea typeface="Arial"/>
                <a:cs typeface="Arial"/>
              </a:defRPr>
            </a:pPr>
            <a:endParaRPr lang="en-US"/>
          </a:p>
        </c:txPr>
        <c:crossAx val="168052608"/>
        <c:crosses val="autoZero"/>
        <c:auto val="1"/>
        <c:lblAlgn val="ctr"/>
        <c:lblOffset val="100"/>
        <c:tickLblSkip val="1"/>
        <c:tickMarkSkip val="1"/>
        <c:noMultiLvlLbl val="0"/>
      </c:catAx>
      <c:valAx>
        <c:axId val="168052608"/>
        <c:scaling>
          <c:orientation val="minMax"/>
          <c:max val="100"/>
          <c:min val="0"/>
        </c:scaling>
        <c:delete val="0"/>
        <c:axPos val="t"/>
        <c:majorGridlines>
          <c:spPr>
            <a:ln w="3175">
              <a:no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8051072"/>
        <c:crosses val="autoZero"/>
        <c:crossBetween val="between"/>
      </c:valAx>
      <c:spPr>
        <a:gradFill>
          <a:gsLst>
            <a:gs pos="0">
              <a:schemeClr val="bg1">
                <a:lumMod val="75000"/>
                <a:alpha val="70000"/>
              </a:schemeClr>
            </a:gs>
            <a:gs pos="50000">
              <a:schemeClr val="bg1">
                <a:lumMod val="85000"/>
                <a:alpha val="80000"/>
              </a:schemeClr>
            </a:gs>
            <a:gs pos="100000">
              <a:schemeClr val="accent1">
                <a:tint val="23500"/>
                <a:satMod val="160000"/>
              </a:schemeClr>
            </a:gs>
          </a:gsLst>
          <a:lin ang="108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400"/>
            </a:pPr>
            <a:r>
              <a:rPr lang="en-US" sz="1400"/>
              <a:t>% Achievement by Criterion</a:t>
            </a:r>
          </a:p>
        </c:rich>
      </c:tx>
      <c:layout>
        <c:manualLayout>
          <c:xMode val="edge"/>
          <c:yMode val="edge"/>
          <c:x val="0.29047857614805273"/>
          <c:y val="1.1032213337653689E-2"/>
        </c:manualLayout>
      </c:layout>
      <c:overlay val="0"/>
    </c:title>
    <c:autoTitleDeleted val="0"/>
    <c:plotArea>
      <c:layout>
        <c:manualLayout>
          <c:layoutTarget val="inner"/>
          <c:xMode val="edge"/>
          <c:yMode val="edge"/>
          <c:x val="0.19821120094269545"/>
          <c:y val="0.16970385137459268"/>
          <c:w val="0.60743264143981046"/>
          <c:h val="0.78122399406741105"/>
        </c:manualLayout>
      </c:layout>
      <c:radarChart>
        <c:radarStyle val="filled"/>
        <c:varyColors val="0"/>
        <c:ser>
          <c:idx val="0"/>
          <c:order val="0"/>
          <c:tx>
            <c:strRef>
              <c:f>'2b) Report Summary'!$D$42</c:f>
              <c:strCache>
                <c:ptCount val="1"/>
                <c:pt idx="0">
                  <c:v>% Target</c:v>
                </c:pt>
              </c:strCache>
            </c:strRef>
          </c:tx>
          <c:spPr>
            <a:solidFill>
              <a:schemeClr val="accent6">
                <a:lumMod val="60000"/>
                <a:lumOff val="40000"/>
              </a:schemeClr>
            </a:solidFill>
            <a:ln w="25400">
              <a:solidFill>
                <a:schemeClr val="accent6">
                  <a:lumMod val="75000"/>
                </a:schemeClr>
              </a:solidFill>
            </a:ln>
            <a:effectLst>
              <a:outerShdw blurRad="50800" dist="38100" dir="2700000" algn="tl" rotWithShape="0">
                <a:prstClr val="black">
                  <a:alpha val="40000"/>
                </a:prstClr>
              </a:outerShdw>
            </a:effectLst>
            <a:scene3d>
              <a:camera prst="orthographicFront"/>
              <a:lightRig rig="threePt" dir="t">
                <a:rot lat="0" lon="0" rev="1200000"/>
              </a:lightRig>
            </a:scene3d>
            <a:sp3d/>
          </c:spPr>
          <c:cat>
            <c:strRef>
              <c:f>'2b) Report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'2b) Report Summary'!$D$43:$D$49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351-4ED2-A707-65C43213C065}"/>
            </c:ext>
          </c:extLst>
        </c:ser>
        <c:ser>
          <c:idx val="1"/>
          <c:order val="1"/>
          <c:tx>
            <c:strRef>
              <c:f>'2b) Report Summary'!$D$6</c:f>
              <c:strCache>
                <c:ptCount val="1"/>
                <c:pt idx="0">
                  <c:v>% Score</c:v>
                </c:pt>
              </c:strCache>
            </c:strRef>
          </c:tx>
          <c:spPr>
            <a:solidFill>
              <a:schemeClr val="tx2">
                <a:lumMod val="60000"/>
                <a:lumOff val="40000"/>
              </a:schemeClr>
            </a:solidFill>
            <a:ln>
              <a:solidFill>
                <a:schemeClr val="tx2">
                  <a:lumMod val="75000"/>
                </a:schemeClr>
              </a:solidFill>
            </a:ln>
            <a:scene3d>
              <a:camera prst="orthographicFront"/>
              <a:lightRig rig="threePt" dir="t">
                <a:rot lat="0" lon="0" rev="1200000"/>
              </a:lightRig>
            </a:scene3d>
            <a:sp3d/>
          </c:spPr>
          <c:cat>
            <c:strRef>
              <c:f>'2b) Report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'2b) Report Summary'!$D$7:$D$13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351-4ED2-A707-65C43213C065}"/>
            </c:ext>
          </c:extLst>
        </c:ser>
        <c:dLbls>
          <c:showLegendKey val="0"/>
          <c:showVal val="0"/>
          <c:showCatName val="0"/>
          <c:showSerName val="0"/>
          <c:showPercent val="0"/>
          <c:showBubbleSize val="0"/>
        </c:dLbls>
        <c:axId val="159052928"/>
        <c:axId val="159054464"/>
      </c:radarChart>
      <c:catAx>
        <c:axId val="159052928"/>
        <c:scaling>
          <c:orientation val="maxMin"/>
        </c:scaling>
        <c:delete val="0"/>
        <c:axPos val="b"/>
        <c:majorGridlines/>
        <c:numFmt formatCode="General" sourceLinked="0"/>
        <c:majorTickMark val="out"/>
        <c:minorTickMark val="none"/>
        <c:tickLblPos val="nextTo"/>
        <c:txPr>
          <a:bodyPr/>
          <a:lstStyle/>
          <a:p>
            <a:pPr>
              <a:defRPr sz="900"/>
            </a:pPr>
            <a:endParaRPr lang="en-US"/>
          </a:p>
        </c:txPr>
        <c:crossAx val="159054464"/>
        <c:crosses val="autoZero"/>
        <c:auto val="1"/>
        <c:lblAlgn val="ctr"/>
        <c:lblOffset val="100"/>
        <c:noMultiLvlLbl val="0"/>
      </c:catAx>
      <c:valAx>
        <c:axId val="159054464"/>
        <c:scaling>
          <c:orientation val="minMax"/>
          <c:max val="100"/>
          <c:min val="0"/>
        </c:scaling>
        <c:delete val="0"/>
        <c:axPos val="l"/>
        <c:majorGridlines/>
        <c:numFmt formatCode="0" sourceLinked="0"/>
        <c:majorTickMark val="out"/>
        <c:minorTickMark val="none"/>
        <c:tickLblPos val="nextTo"/>
        <c:crossAx val="159052928"/>
        <c:crosses val="autoZero"/>
        <c:crossBetween val="between"/>
        <c:majorUnit val="20"/>
      </c:valAx>
    </c:plotArea>
    <c:plotVisOnly val="1"/>
    <c:dispBlanksAs val="gap"/>
    <c:showDLblsOverMax val="0"/>
  </c:chart>
  <c:spPr>
    <a:ln>
      <a:solidFill>
        <a:schemeClr val="tx2">
          <a:lumMod val="60000"/>
          <a:lumOff val="40000"/>
        </a:schemeClr>
      </a:solid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GB" sz="1400">
                <a:latin typeface="+mn-lt"/>
              </a:rPr>
              <a:t>% Achievement by Criterion</a:t>
            </a:r>
          </a:p>
        </c:rich>
      </c:tx>
      <c:layout>
        <c:manualLayout>
          <c:xMode val="edge"/>
          <c:yMode val="edge"/>
          <c:x val="0.3112594001417282"/>
          <c:y val="2.9480314960629922E-3"/>
        </c:manualLayout>
      </c:layout>
      <c:overlay val="0"/>
      <c:spPr>
        <a:noFill/>
        <a:ln w="25400">
          <a:noFill/>
        </a:ln>
      </c:spPr>
    </c:title>
    <c:autoTitleDeleted val="0"/>
    <c:plotArea>
      <c:layout>
        <c:manualLayout>
          <c:layoutTarget val="inner"/>
          <c:xMode val="edge"/>
          <c:yMode val="edge"/>
          <c:x val="0.2584800181728526"/>
          <c:y val="0.12569837362855935"/>
          <c:w val="0.69913917624818245"/>
          <c:h val="0.82950911136107985"/>
        </c:manualLayout>
      </c:layout>
      <c:barChart>
        <c:barDir val="bar"/>
        <c:grouping val="clustered"/>
        <c:varyColors val="0"/>
        <c:ser>
          <c:idx val="0"/>
          <c:order val="0"/>
          <c:tx>
            <c:strRef>
              <c:f>'2b) Report Summary'!$D$42</c:f>
              <c:strCache>
                <c:ptCount val="1"/>
                <c:pt idx="0">
                  <c:v>% Target</c:v>
                </c:pt>
              </c:strCache>
            </c:strRef>
          </c:tx>
          <c:spPr>
            <a:solidFill>
              <a:schemeClr val="accent6">
                <a:lumMod val="60000"/>
                <a:lumOff val="40000"/>
              </a:schemeClr>
            </a:solidFill>
            <a:ln>
              <a:solidFill>
                <a:schemeClr val="accent6">
                  <a:lumMod val="75000"/>
                </a:schemeClr>
              </a:solidFill>
            </a:ln>
            <a:effectLst>
              <a:outerShdw blurRad="50800" dist="38100" dir="2700000" algn="tl" rotWithShape="0">
                <a:prstClr val="black">
                  <a:alpha val="40000"/>
                </a:prstClr>
              </a:outerShdw>
            </a:effectLst>
          </c:spPr>
          <c:invertIfNegative val="0"/>
          <c:cat>
            <c:strRef>
              <c:f>'2b) Report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'2b) Report Summary'!$D$43:$D$49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661-49CB-8D99-3F9FED51704D}"/>
            </c:ext>
          </c:extLst>
        </c:ser>
        <c:ser>
          <c:idx val="4"/>
          <c:order val="1"/>
          <c:tx>
            <c:strRef>
              <c:f>'2b) Report Summary'!$D$6</c:f>
              <c:strCache>
                <c:ptCount val="1"/>
                <c:pt idx="0">
                  <c:v>% Score</c:v>
                </c:pt>
              </c:strCache>
            </c:strRef>
          </c:tx>
          <c:spPr>
            <a:solidFill>
              <a:schemeClr val="tx2">
                <a:lumMod val="60000"/>
                <a:lumOff val="40000"/>
              </a:schemeClr>
            </a:solidFill>
            <a:ln>
              <a:solidFill>
                <a:schemeClr val="accent1">
                  <a:lumMod val="75000"/>
                </a:schemeClr>
              </a:solidFill>
            </a:ln>
            <a:effectLst>
              <a:outerShdw blurRad="50800" dist="38100" dir="2700000" algn="tl" rotWithShape="0">
                <a:prstClr val="black">
                  <a:alpha val="40000"/>
                </a:prstClr>
              </a:outerShdw>
              <a:softEdge rad="12700"/>
            </a:effectLst>
          </c:spPr>
          <c:invertIfNegative val="0"/>
          <c:dPt>
            <c:idx val="3"/>
            <c:invertIfNegative val="0"/>
            <c:bubble3D val="0"/>
            <c:extLst>
              <c:ext xmlns:c16="http://schemas.microsoft.com/office/drawing/2014/chart" uri="{C3380CC4-5D6E-409C-BE32-E72D297353CC}">
                <c16:uniqueId val="{00000001-1661-49CB-8D99-3F9FED51704D}"/>
              </c:ext>
            </c:extLst>
          </c:dPt>
          <c:dPt>
            <c:idx val="6"/>
            <c:invertIfNegative val="0"/>
            <c:bubble3D val="0"/>
            <c:extLst>
              <c:ext xmlns:c16="http://schemas.microsoft.com/office/drawing/2014/chart" uri="{C3380CC4-5D6E-409C-BE32-E72D297353CC}">
                <c16:uniqueId val="{00000002-1661-49CB-8D99-3F9FED51704D}"/>
              </c:ext>
            </c:extLst>
          </c:dPt>
          <c:cat>
            <c:strRef>
              <c:f>'2b) Report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'2b) Report Summary'!$D$7:$D$13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1661-49CB-8D99-3F9FED51704D}"/>
            </c:ext>
          </c:extLst>
        </c:ser>
        <c:dLbls>
          <c:showLegendKey val="0"/>
          <c:showVal val="0"/>
          <c:showCatName val="0"/>
          <c:showSerName val="0"/>
          <c:showPercent val="0"/>
          <c:showBubbleSize val="0"/>
        </c:dLbls>
        <c:gapWidth val="40"/>
        <c:overlap val="70"/>
        <c:axId val="158944256"/>
        <c:axId val="158966528"/>
      </c:barChart>
      <c:catAx>
        <c:axId val="158944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0"/>
          <a:lstStyle/>
          <a:p>
            <a:pPr>
              <a:defRPr sz="900" b="0" i="0" u="none" strike="noStrike" baseline="0">
                <a:solidFill>
                  <a:srgbClr val="000000"/>
                </a:solidFill>
                <a:latin typeface="Arial"/>
                <a:ea typeface="Arial"/>
                <a:cs typeface="Arial"/>
              </a:defRPr>
            </a:pPr>
            <a:endParaRPr lang="en-US"/>
          </a:p>
        </c:txPr>
        <c:crossAx val="158966528"/>
        <c:crosses val="autoZero"/>
        <c:auto val="1"/>
        <c:lblAlgn val="ctr"/>
        <c:lblOffset val="100"/>
        <c:tickLblSkip val="1"/>
        <c:tickMarkSkip val="1"/>
        <c:noMultiLvlLbl val="0"/>
      </c:catAx>
      <c:valAx>
        <c:axId val="158966528"/>
        <c:scaling>
          <c:orientation val="minMax"/>
          <c:max val="100"/>
          <c:min val="0"/>
        </c:scaling>
        <c:delete val="0"/>
        <c:axPos val="t"/>
        <c:majorGridlines>
          <c:spPr>
            <a:ln w="3175">
              <a:no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8944256"/>
        <c:crosses val="autoZero"/>
        <c:crossBetween val="between"/>
      </c:valAx>
      <c:spPr>
        <a:gradFill>
          <a:gsLst>
            <a:gs pos="0">
              <a:schemeClr val="bg1">
                <a:lumMod val="75000"/>
                <a:alpha val="70000"/>
              </a:schemeClr>
            </a:gs>
            <a:gs pos="50000">
              <a:schemeClr val="bg1">
                <a:lumMod val="85000"/>
                <a:alpha val="80000"/>
              </a:schemeClr>
            </a:gs>
            <a:gs pos="100000">
              <a:schemeClr val="accent1">
                <a:tint val="23500"/>
                <a:satMod val="160000"/>
              </a:schemeClr>
            </a:gs>
          </a:gsLst>
          <a:lin ang="10800000" scaled="1"/>
        </a:gradFill>
        <a:ln w="12700">
          <a:solidFill>
            <a:srgbClr val="808080"/>
          </a:solidFill>
          <a:prstDash val="solid"/>
        </a:ln>
      </c:spPr>
    </c:plotArea>
    <c:plotVisOnly val="1"/>
    <c:dispBlanksAs val="gap"/>
    <c:showDLblsOverMax val="0"/>
  </c:chart>
  <c:spPr>
    <a:solidFill>
      <a:srgbClr val="FFFFFF"/>
    </a:solidFill>
    <a:ln w="3175">
      <a:solidFill>
        <a:schemeClr val="tx2">
          <a:lumMod val="60000"/>
          <a:lumOff val="40000"/>
        </a:schemeClr>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400"/>
            </a:pPr>
            <a:r>
              <a:rPr lang="en-US" sz="1400"/>
              <a:t>% Achievement by Criterion</a:t>
            </a:r>
          </a:p>
        </c:rich>
      </c:tx>
      <c:layout>
        <c:manualLayout>
          <c:xMode val="edge"/>
          <c:yMode val="edge"/>
          <c:x val="0.29047857614805273"/>
          <c:y val="1.1032213337653689E-2"/>
        </c:manualLayout>
      </c:layout>
      <c:overlay val="0"/>
    </c:title>
    <c:autoTitleDeleted val="0"/>
    <c:plotArea>
      <c:layout>
        <c:manualLayout>
          <c:layoutTarget val="inner"/>
          <c:xMode val="edge"/>
          <c:yMode val="edge"/>
          <c:x val="0.19250607637243899"/>
          <c:y val="0.16355949387945715"/>
          <c:w val="0.60548550970289461"/>
          <c:h val="0.78533413837545185"/>
        </c:manualLayout>
      </c:layout>
      <c:radarChart>
        <c:radarStyle val="filled"/>
        <c:varyColors val="0"/>
        <c:ser>
          <c:idx val="0"/>
          <c:order val="0"/>
          <c:tx>
            <c:strRef>
              <c:f>'3) Submission'!$E$11</c:f>
              <c:strCache>
                <c:ptCount val="1"/>
                <c:pt idx="0">
                  <c:v>Target</c:v>
                </c:pt>
              </c:strCache>
            </c:strRef>
          </c:tx>
          <c:spPr>
            <a:solidFill>
              <a:schemeClr val="accent6">
                <a:lumMod val="60000"/>
                <a:lumOff val="40000"/>
              </a:schemeClr>
            </a:solidFill>
            <a:ln w="25400">
              <a:solidFill>
                <a:schemeClr val="accent6">
                  <a:lumMod val="75000"/>
                </a:schemeClr>
              </a:solidFill>
            </a:ln>
            <a:effectLst>
              <a:outerShdw blurRad="50800" dist="38100" dir="2700000" algn="tl" rotWithShape="0">
                <a:prstClr val="black">
                  <a:alpha val="40000"/>
                </a:prstClr>
              </a:outerShdw>
            </a:effectLst>
            <a:scene3d>
              <a:camera prst="orthographicFront"/>
              <a:lightRig rig="threePt" dir="t">
                <a:rot lat="0" lon="0" rev="1200000"/>
              </a:lightRig>
            </a:scene3d>
            <a:sp3d/>
          </c:spPr>
          <c:cat>
            <c:strRef>
              <c:f>'3) Submission'!$C$12:$C$18</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'3) Submission'!$E$12:$E$18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A4F-4C1C-942D-6E69E8BFB3B7}"/>
            </c:ext>
          </c:extLst>
        </c:ser>
        <c:ser>
          <c:idx val="1"/>
          <c:order val="1"/>
          <c:tx>
            <c:strRef>
              <c:f>'3) Submission'!$D$11</c:f>
              <c:strCache>
                <c:ptCount val="1"/>
                <c:pt idx="0">
                  <c:v>% Score</c:v>
                </c:pt>
              </c:strCache>
            </c:strRef>
          </c:tx>
          <c:spPr>
            <a:solidFill>
              <a:schemeClr val="tx2">
                <a:lumMod val="60000"/>
                <a:lumOff val="40000"/>
              </a:schemeClr>
            </a:solidFill>
            <a:ln>
              <a:solidFill>
                <a:schemeClr val="tx2">
                  <a:lumMod val="75000"/>
                </a:schemeClr>
              </a:solidFill>
            </a:ln>
            <a:scene3d>
              <a:camera prst="orthographicFront"/>
              <a:lightRig rig="threePt" dir="t">
                <a:rot lat="0" lon="0" rev="1200000"/>
              </a:lightRig>
            </a:scene3d>
            <a:sp3d/>
          </c:spPr>
          <c:cat>
            <c:strRef>
              <c:f>'3) Submission'!$C$12:$C$18</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'3) Submission'!$D$12:$D$18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A4F-4C1C-942D-6E69E8BFB3B7}"/>
            </c:ext>
          </c:extLst>
        </c:ser>
        <c:dLbls>
          <c:showLegendKey val="0"/>
          <c:showVal val="0"/>
          <c:showCatName val="0"/>
          <c:showSerName val="0"/>
          <c:showPercent val="0"/>
          <c:showBubbleSize val="0"/>
        </c:dLbls>
        <c:axId val="161607040"/>
        <c:axId val="161608832"/>
      </c:radarChart>
      <c:catAx>
        <c:axId val="161607040"/>
        <c:scaling>
          <c:orientation val="maxMin"/>
        </c:scaling>
        <c:delete val="0"/>
        <c:axPos val="b"/>
        <c:majorGridlines/>
        <c:numFmt formatCode="General" sourceLinked="0"/>
        <c:majorTickMark val="out"/>
        <c:minorTickMark val="none"/>
        <c:tickLblPos val="nextTo"/>
        <c:txPr>
          <a:bodyPr/>
          <a:lstStyle/>
          <a:p>
            <a:pPr>
              <a:defRPr sz="1050"/>
            </a:pPr>
            <a:endParaRPr lang="en-US"/>
          </a:p>
        </c:txPr>
        <c:crossAx val="161608832"/>
        <c:crosses val="autoZero"/>
        <c:auto val="1"/>
        <c:lblAlgn val="ctr"/>
        <c:lblOffset val="100"/>
        <c:noMultiLvlLbl val="0"/>
      </c:catAx>
      <c:valAx>
        <c:axId val="161608832"/>
        <c:scaling>
          <c:orientation val="minMax"/>
          <c:max val="100"/>
          <c:min val="0"/>
        </c:scaling>
        <c:delete val="0"/>
        <c:axPos val="l"/>
        <c:majorGridlines/>
        <c:numFmt formatCode="0" sourceLinked="0"/>
        <c:majorTickMark val="out"/>
        <c:minorTickMark val="none"/>
        <c:tickLblPos val="nextTo"/>
        <c:crossAx val="161607040"/>
        <c:crosses val="autoZero"/>
        <c:crossBetween val="between"/>
        <c:majorUnit val="20"/>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GB" sz="1400">
                <a:latin typeface="+mn-lt"/>
              </a:rPr>
              <a:t>% Achievement by Criterion</a:t>
            </a:r>
          </a:p>
        </c:rich>
      </c:tx>
      <c:layout>
        <c:manualLayout>
          <c:xMode val="edge"/>
          <c:yMode val="edge"/>
          <c:x val="0.3112594001417282"/>
          <c:y val="2.9480314960629922E-3"/>
        </c:manualLayout>
      </c:layout>
      <c:overlay val="0"/>
      <c:spPr>
        <a:noFill/>
        <a:ln w="25400">
          <a:noFill/>
        </a:ln>
      </c:spPr>
    </c:title>
    <c:autoTitleDeleted val="0"/>
    <c:plotArea>
      <c:layout>
        <c:manualLayout>
          <c:layoutTarget val="inner"/>
          <c:xMode val="edge"/>
          <c:yMode val="edge"/>
          <c:x val="0.2584800181728526"/>
          <c:y val="0.12569837362855935"/>
          <c:w val="0.69913917624818245"/>
          <c:h val="0.82950911136107985"/>
        </c:manualLayout>
      </c:layout>
      <c:barChart>
        <c:barDir val="bar"/>
        <c:grouping val="clustered"/>
        <c:varyColors val="0"/>
        <c:ser>
          <c:idx val="0"/>
          <c:order val="0"/>
          <c:tx>
            <c:strRef>
              <c:f>'3) Submission'!$E$11</c:f>
              <c:strCache>
                <c:ptCount val="1"/>
                <c:pt idx="0">
                  <c:v>Target</c:v>
                </c:pt>
              </c:strCache>
            </c:strRef>
          </c:tx>
          <c:spPr>
            <a:solidFill>
              <a:schemeClr val="accent6">
                <a:lumMod val="60000"/>
                <a:lumOff val="40000"/>
              </a:schemeClr>
            </a:solidFill>
            <a:ln>
              <a:solidFill>
                <a:schemeClr val="accent6">
                  <a:lumMod val="75000"/>
                </a:schemeClr>
              </a:solidFill>
            </a:ln>
            <a:effectLst>
              <a:outerShdw blurRad="50800" dist="38100" dir="2700000" algn="tl" rotWithShape="0">
                <a:prstClr val="black">
                  <a:alpha val="40000"/>
                </a:prstClr>
              </a:outerShdw>
            </a:effectLst>
          </c:spPr>
          <c:invertIfNegative val="0"/>
          <c:cat>
            <c:strRef>
              <c:f>'3) Submission'!$C$12:$C$18</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'3) Submission'!$E$12:$E$18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75B-464C-A265-120BFCC3BD78}"/>
            </c:ext>
          </c:extLst>
        </c:ser>
        <c:ser>
          <c:idx val="4"/>
          <c:order val="1"/>
          <c:tx>
            <c:strRef>
              <c:f>'3) Submission'!$D$11</c:f>
              <c:strCache>
                <c:ptCount val="1"/>
                <c:pt idx="0">
                  <c:v>% Score</c:v>
                </c:pt>
              </c:strCache>
            </c:strRef>
          </c:tx>
          <c:spPr>
            <a:solidFill>
              <a:schemeClr val="tx2">
                <a:lumMod val="60000"/>
                <a:lumOff val="40000"/>
              </a:schemeClr>
            </a:solidFill>
            <a:ln>
              <a:solidFill>
                <a:schemeClr val="accent1">
                  <a:lumMod val="75000"/>
                </a:schemeClr>
              </a:solidFill>
            </a:ln>
            <a:effectLst>
              <a:outerShdw blurRad="50800" dist="38100" dir="2700000" algn="tl" rotWithShape="0">
                <a:prstClr val="black">
                  <a:alpha val="40000"/>
                </a:prstClr>
              </a:outerShdw>
              <a:softEdge rad="12700"/>
            </a:effectLst>
          </c:spPr>
          <c:invertIfNegative val="0"/>
          <c:dPt>
            <c:idx val="3"/>
            <c:invertIfNegative val="0"/>
            <c:bubble3D val="0"/>
            <c:extLst>
              <c:ext xmlns:c16="http://schemas.microsoft.com/office/drawing/2014/chart" uri="{C3380CC4-5D6E-409C-BE32-E72D297353CC}">
                <c16:uniqueId val="{00000001-375B-464C-A265-120BFCC3BD78}"/>
              </c:ext>
            </c:extLst>
          </c:dPt>
          <c:dPt>
            <c:idx val="6"/>
            <c:invertIfNegative val="0"/>
            <c:bubble3D val="0"/>
            <c:extLst>
              <c:ext xmlns:c16="http://schemas.microsoft.com/office/drawing/2014/chart" uri="{C3380CC4-5D6E-409C-BE32-E72D297353CC}">
                <c16:uniqueId val="{00000002-375B-464C-A265-120BFCC3BD78}"/>
              </c:ext>
            </c:extLst>
          </c:dPt>
          <c:cat>
            <c:strRef>
              <c:f>'3) Submission'!$C$12:$C$18</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'3) Submission'!$D$12:$D$18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375B-464C-A265-120BFCC3BD78}"/>
            </c:ext>
          </c:extLst>
        </c:ser>
        <c:dLbls>
          <c:showLegendKey val="0"/>
          <c:showVal val="0"/>
          <c:showCatName val="0"/>
          <c:showSerName val="0"/>
          <c:showPercent val="0"/>
          <c:showBubbleSize val="0"/>
        </c:dLbls>
        <c:gapWidth val="40"/>
        <c:overlap val="70"/>
        <c:axId val="161650176"/>
        <c:axId val="161651712"/>
      </c:barChart>
      <c:catAx>
        <c:axId val="1616501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0"/>
          <a:lstStyle/>
          <a:p>
            <a:pPr>
              <a:defRPr sz="900" b="0" i="0" u="none" strike="noStrike" baseline="0">
                <a:solidFill>
                  <a:srgbClr val="000000"/>
                </a:solidFill>
                <a:latin typeface="Arial"/>
                <a:ea typeface="Arial"/>
                <a:cs typeface="Arial"/>
              </a:defRPr>
            </a:pPr>
            <a:endParaRPr lang="en-US"/>
          </a:p>
        </c:txPr>
        <c:crossAx val="161651712"/>
        <c:crosses val="autoZero"/>
        <c:auto val="1"/>
        <c:lblAlgn val="ctr"/>
        <c:lblOffset val="100"/>
        <c:tickLblSkip val="1"/>
        <c:tickMarkSkip val="1"/>
        <c:noMultiLvlLbl val="0"/>
      </c:catAx>
      <c:valAx>
        <c:axId val="161651712"/>
        <c:scaling>
          <c:orientation val="minMax"/>
          <c:max val="100"/>
          <c:min val="0"/>
        </c:scaling>
        <c:delete val="0"/>
        <c:axPos val="t"/>
        <c:majorGridlines>
          <c:spPr>
            <a:ln w="3175">
              <a:no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1650176"/>
        <c:crosses val="autoZero"/>
        <c:crossBetween val="between"/>
      </c:valAx>
      <c:spPr>
        <a:gradFill>
          <a:gsLst>
            <a:gs pos="0">
              <a:schemeClr val="bg1">
                <a:lumMod val="75000"/>
                <a:alpha val="70000"/>
              </a:schemeClr>
            </a:gs>
            <a:gs pos="50000">
              <a:schemeClr val="bg1">
                <a:lumMod val="85000"/>
                <a:alpha val="80000"/>
              </a:schemeClr>
            </a:gs>
            <a:gs pos="100000">
              <a:schemeClr val="accent1">
                <a:tint val="23500"/>
                <a:satMod val="160000"/>
              </a:schemeClr>
            </a:gs>
          </a:gsLst>
          <a:lin ang="108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561976</xdr:colOff>
      <xdr:row>9</xdr:row>
      <xdr:rowOff>95249</xdr:rowOff>
    </xdr:from>
    <xdr:to>
      <xdr:col>11</xdr:col>
      <xdr:colOff>142876</xdr:colOff>
      <xdr:row>18</xdr:row>
      <xdr:rowOff>21564</xdr:rowOff>
    </xdr:to>
    <xdr:pic>
      <xdr:nvPicPr>
        <xdr:cNvPr id="7" name="Picture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866" r="15859"/>
        <a:stretch/>
      </xdr:blipFill>
      <xdr:spPr>
        <a:xfrm>
          <a:off x="1314451" y="4476749"/>
          <a:ext cx="5067300" cy="1640815"/>
        </a:xfrm>
        <a:prstGeom prst="rect">
          <a:avLst/>
        </a:prstGeom>
      </xdr:spPr>
    </xdr:pic>
    <xdr:clientData/>
  </xdr:twoCellAnchor>
  <xdr:twoCellAnchor>
    <xdr:from>
      <xdr:col>5</xdr:col>
      <xdr:colOff>438150</xdr:colOff>
      <xdr:row>13</xdr:row>
      <xdr:rowOff>171450</xdr:rowOff>
    </xdr:from>
    <xdr:to>
      <xdr:col>6</xdr:col>
      <xdr:colOff>182004</xdr:colOff>
      <xdr:row>15</xdr:row>
      <xdr:rowOff>142183</xdr:rowOff>
    </xdr:to>
    <xdr:sp macro="" textlink="">
      <xdr:nvSpPr>
        <xdr:cNvPr id="8" name="Donut 7"/>
        <xdr:cNvSpPr/>
      </xdr:nvSpPr>
      <xdr:spPr>
        <a:xfrm>
          <a:off x="3019425" y="4752975"/>
          <a:ext cx="353454" cy="351733"/>
        </a:xfrm>
        <a:prstGeom prst="donut">
          <a:avLst>
            <a:gd name="adj" fmla="val 7000"/>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129885</xdr:colOff>
      <xdr:row>8</xdr:row>
      <xdr:rowOff>207200</xdr:rowOff>
    </xdr:from>
    <xdr:to>
      <xdr:col>25</xdr:col>
      <xdr:colOff>277092</xdr:colOff>
      <xdr:row>13</xdr:row>
      <xdr:rowOff>17913</xdr:rowOff>
    </xdr:to>
    <xdr:sp macro="" textlink="">
      <xdr:nvSpPr>
        <xdr:cNvPr id="5" name="TextBox 2"/>
        <xdr:cNvSpPr txBox="1">
          <a:spLocks noChangeArrowheads="1"/>
        </xdr:cNvSpPr>
      </xdr:nvSpPr>
      <xdr:spPr bwMode="auto">
        <a:xfrm>
          <a:off x="129885" y="2483675"/>
          <a:ext cx="9472182" cy="782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l"/>
          <a:r>
            <a:rPr lang="en-GB" altLang="en-US" sz="1200">
              <a:solidFill>
                <a:sysClr val="windowText" lastClr="000000"/>
              </a:solidFill>
            </a:rPr>
            <a:t>Fill</a:t>
          </a:r>
          <a:r>
            <a:rPr lang="en-GB" altLang="en-US" sz="1200" baseline="0">
              <a:solidFill>
                <a:sysClr val="windowText" lastClr="000000"/>
              </a:solidFill>
            </a:rPr>
            <a:t> in all fields on this tab with a </a:t>
          </a:r>
          <a:r>
            <a:rPr lang="en-GB" altLang="en-US" sz="1200" kern="1200" baseline="0">
              <a:ln>
                <a:noFill/>
              </a:ln>
              <a:solidFill>
                <a:schemeClr val="bg1">
                  <a:lumMod val="65000"/>
                </a:schemeClr>
              </a:solidFill>
              <a:latin typeface="Microsoft Sans Serif" pitchFamily="34" charset="0"/>
              <a:ea typeface="+mn-ea"/>
              <a:cs typeface="+mn-cs"/>
            </a:rPr>
            <a:t>light g</a:t>
          </a:r>
          <a:r>
            <a:rPr lang="en-GB" altLang="en-US" sz="1200" baseline="0">
              <a:ln>
                <a:noFill/>
              </a:ln>
              <a:solidFill>
                <a:schemeClr val="bg1">
                  <a:lumMod val="65000"/>
                </a:schemeClr>
              </a:solidFill>
            </a:rPr>
            <a:t>rey background </a:t>
          </a:r>
          <a:r>
            <a:rPr lang="en-GB" altLang="en-US" sz="1200" baseline="0">
              <a:ln>
                <a:noFill/>
              </a:ln>
              <a:solidFill>
                <a:sysClr val="windowText" lastClr="000000"/>
              </a:solidFill>
            </a:rPr>
            <a:t>and </a:t>
          </a:r>
          <a:r>
            <a:rPr lang="en-GB" altLang="en-US" sz="1200" baseline="0">
              <a:ln>
                <a:noFill/>
              </a:ln>
              <a:solidFill>
                <a:srgbClr val="FF0000"/>
              </a:solidFill>
            </a:rPr>
            <a:t>red text </a:t>
          </a:r>
          <a:r>
            <a:rPr lang="en-GB" altLang="en-US" sz="1200" baseline="0">
              <a:ln>
                <a:noFill/>
              </a:ln>
              <a:solidFill>
                <a:sysClr val="windowText" lastClr="000000"/>
              </a:solidFill>
            </a:rPr>
            <a:t>this is the only tab where any input is required., all scoring is automated</a:t>
          </a:r>
        </a:p>
        <a:p>
          <a:pPr algn="l"/>
          <a:r>
            <a:rPr lang="en-GB" altLang="en-US" sz="1200" kern="1200">
              <a:solidFill>
                <a:srgbClr val="FF0000"/>
              </a:solidFill>
              <a:latin typeface="Microsoft Sans Serif" pitchFamily="34" charset="0"/>
              <a:ea typeface="+mn-ea"/>
              <a:cs typeface="+mn-cs"/>
            </a:rPr>
            <a:t> </a:t>
          </a:r>
        </a:p>
        <a:p>
          <a:pPr algn="l"/>
          <a:r>
            <a:rPr lang="en-GB" altLang="en-US" sz="1200" kern="1200">
              <a:solidFill>
                <a:sysClr val="windowText" lastClr="000000"/>
              </a:solidFill>
              <a:latin typeface="Microsoft Sans Serif" pitchFamily="34" charset="0"/>
              <a:ea typeface="+mn-ea"/>
              <a:cs typeface="+mn-cs"/>
            </a:rPr>
            <a:t>These inputs feed through to the other tabs</a:t>
          </a:r>
          <a:r>
            <a:rPr lang="en-GB" altLang="en-US" sz="1200" kern="1200" baseline="0">
              <a:solidFill>
                <a:sysClr val="windowText" lastClr="000000"/>
              </a:solidFill>
              <a:latin typeface="Microsoft Sans Serif" pitchFamily="34" charset="0"/>
              <a:ea typeface="+mn-ea"/>
              <a:cs typeface="+mn-cs"/>
            </a:rPr>
            <a:t> in this spreadsheet which are designed for copying visual tables and graphs into Powerpoint Presentation templates, the Business Excellence Report Template (Word Document) and the SC21 Annual Submission Template</a:t>
          </a:r>
          <a:endParaRPr lang="en-GB" altLang="en-US" sz="1200" kern="1200">
            <a:solidFill>
              <a:sysClr val="windowText" lastClr="000000"/>
            </a:solidFill>
            <a:latin typeface="Microsoft Sans Serif" pitchFamily="34" charset="0"/>
            <a:ea typeface="+mn-ea"/>
            <a:cs typeface="+mn-cs"/>
          </a:endParaRPr>
        </a:p>
      </xdr:txBody>
    </xdr:sp>
    <xdr:clientData/>
  </xdr:twoCellAnchor>
  <xdr:twoCellAnchor editAs="oneCell">
    <xdr:from>
      <xdr:col>25</xdr:col>
      <xdr:colOff>665497</xdr:colOff>
      <xdr:row>6</xdr:row>
      <xdr:rowOff>158253</xdr:rowOff>
    </xdr:from>
    <xdr:to>
      <xdr:col>28</xdr:col>
      <xdr:colOff>1</xdr:colOff>
      <xdr:row>9</xdr:row>
      <xdr:rowOff>19051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71572" y="1587003"/>
          <a:ext cx="782304" cy="965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258535</xdr:colOff>
      <xdr:row>15</xdr:row>
      <xdr:rowOff>164422</xdr:rowOff>
    </xdr:from>
    <xdr:to>
      <xdr:col>16</xdr:col>
      <xdr:colOff>571500</xdr:colOff>
      <xdr:row>38</xdr:row>
      <xdr:rowOff>108858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45356</xdr:colOff>
      <xdr:row>15</xdr:row>
      <xdr:rowOff>170089</xdr:rowOff>
    </xdr:from>
    <xdr:to>
      <xdr:col>8</xdr:col>
      <xdr:colOff>176893</xdr:colOff>
      <xdr:row>38</xdr:row>
      <xdr:rowOff>108857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13</xdr:col>
      <xdr:colOff>29936</xdr:colOff>
      <xdr:row>4</xdr:row>
      <xdr:rowOff>142875</xdr:rowOff>
    </xdr:from>
    <xdr:to>
      <xdr:col>20</xdr:col>
      <xdr:colOff>557892</xdr:colOff>
      <xdr:row>11</xdr:row>
      <xdr:rowOff>124844</xdr:rowOff>
    </xdr:to>
    <xdr:sp macro="" textlink="">
      <xdr:nvSpPr>
        <xdr:cNvPr id="4" name="TextBox 2"/>
        <xdr:cNvSpPr txBox="1">
          <a:spLocks noChangeArrowheads="1"/>
        </xdr:cNvSpPr>
      </xdr:nvSpPr>
      <xdr:spPr bwMode="auto">
        <a:xfrm>
          <a:off x="8138092" y="1143000"/>
          <a:ext cx="5111863" cy="1672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400" baseline="0">
              <a:ln>
                <a:noFill/>
              </a:ln>
              <a:solidFill>
                <a:srgbClr val="FF0000"/>
              </a:solidFill>
            </a:rPr>
            <a:t>All cells on this tab are automated, scores are completed on the Input Tab.</a:t>
          </a:r>
          <a:endParaRPr lang="en-GB" altLang="en-US" sz="1400" baseline="0">
            <a:ln>
              <a:noFill/>
            </a:ln>
            <a:solidFill>
              <a:schemeClr val="bg1">
                <a:lumMod val="65000"/>
              </a:schemeClr>
            </a:solidFill>
          </a:endParaRPr>
        </a:p>
        <a:p>
          <a:pPr algn="ctr"/>
          <a:endParaRPr lang="en-GB" altLang="en-US" sz="1400" kern="1200" baseline="0">
            <a:solidFill>
              <a:srgbClr val="FF0000"/>
            </a:solidFill>
            <a:latin typeface="Microsoft Sans Serif" pitchFamily="34" charset="0"/>
            <a:ea typeface="+mn-ea"/>
            <a:cs typeface="+mn-cs"/>
          </a:endParaRPr>
        </a:p>
        <a:p>
          <a:pPr algn="ctr"/>
          <a:r>
            <a:rPr lang="en-GB" altLang="en-US" sz="1400" kern="1200" baseline="0">
              <a:solidFill>
                <a:srgbClr val="FF0000"/>
              </a:solidFill>
              <a:latin typeface="Microsoft Sans Serif" pitchFamily="34" charset="0"/>
              <a:ea typeface="+mn-ea"/>
              <a:cs typeface="+mn-cs"/>
            </a:rPr>
            <a:t>Each block in this sheet is sized correctly to copy and paste into a Powerpoint Template, they are designed to provide a visual element to the presentation.</a:t>
          </a:r>
        </a:p>
        <a:p>
          <a:pPr algn="ctr"/>
          <a:endParaRPr lang="en-GB" altLang="en-US" sz="1400"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Copy the cells as required, the outlined area is suggested</a:t>
          </a:r>
        </a:p>
        <a:p>
          <a:pPr algn="ctr"/>
          <a:endParaRPr lang="en-GB" altLang="en-US" sz="1400" b="1"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Use PASTE SPECIAL - PASTE AS PICTURE in report document</a:t>
          </a:r>
          <a:endParaRPr lang="en-GB" altLang="en-US" sz="1400" b="1" kern="1200">
            <a:solidFill>
              <a:srgbClr val="FF0000"/>
            </a:solidFill>
            <a:latin typeface="Microsoft Sans Serif" pitchFamily="34" charset="0"/>
            <a:ea typeface="+mn-ea"/>
            <a:cs typeface="+mn-cs"/>
          </a:endParaRPr>
        </a:p>
      </xdr:txBody>
    </xdr:sp>
    <xdr:clientData/>
  </xdr:twoCellAnchor>
  <xdr:twoCellAnchor>
    <xdr:from>
      <xdr:col>0</xdr:col>
      <xdr:colOff>95250</xdr:colOff>
      <xdr:row>4</xdr:row>
      <xdr:rowOff>176893</xdr:rowOff>
    </xdr:from>
    <xdr:to>
      <xdr:col>11</xdr:col>
      <xdr:colOff>108857</xdr:colOff>
      <xdr:row>13</xdr:row>
      <xdr:rowOff>95250</xdr:rowOff>
    </xdr:to>
    <xdr:sp macro="" textlink="">
      <xdr:nvSpPr>
        <xdr:cNvPr id="5" name="Rectangle 4"/>
        <xdr:cNvSpPr/>
      </xdr:nvSpPr>
      <xdr:spPr>
        <a:xfrm>
          <a:off x="95250" y="1167493"/>
          <a:ext cx="6814457" cy="2385332"/>
        </a:xfrm>
        <a:prstGeom prst="rect">
          <a:avLst/>
        </a:prstGeom>
        <a:no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158149</xdr:colOff>
      <xdr:row>10</xdr:row>
      <xdr:rowOff>94019</xdr:rowOff>
    </xdr:from>
    <xdr:to>
      <xdr:col>13</xdr:col>
      <xdr:colOff>31737</xdr:colOff>
      <xdr:row>10</xdr:row>
      <xdr:rowOff>273297</xdr:rowOff>
    </xdr:to>
    <xdr:sp macro="" textlink="">
      <xdr:nvSpPr>
        <xdr:cNvPr id="6" name="Right Arrow 5"/>
        <xdr:cNvSpPr/>
      </xdr:nvSpPr>
      <xdr:spPr>
        <a:xfrm rot="12226112">
          <a:off x="6958999" y="2541944"/>
          <a:ext cx="1188038" cy="1126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652462</xdr:colOff>
      <xdr:row>22</xdr:row>
      <xdr:rowOff>72457</xdr:rowOff>
    </xdr:from>
    <xdr:to>
      <xdr:col>20</xdr:col>
      <xdr:colOff>540883</xdr:colOff>
      <xdr:row>30</xdr:row>
      <xdr:rowOff>5782</xdr:rowOff>
    </xdr:to>
    <xdr:sp macro="" textlink="">
      <xdr:nvSpPr>
        <xdr:cNvPr id="7" name="TextBox 2"/>
        <xdr:cNvSpPr txBox="1">
          <a:spLocks noChangeArrowheads="1"/>
        </xdr:cNvSpPr>
      </xdr:nvSpPr>
      <xdr:spPr bwMode="auto">
        <a:xfrm>
          <a:off x="11320462" y="5025457"/>
          <a:ext cx="2507796"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400" baseline="0">
              <a:ln>
                <a:noFill/>
              </a:ln>
              <a:solidFill>
                <a:srgbClr val="FF0000"/>
              </a:solidFill>
            </a:rPr>
            <a:t>Copy one of the 2 graph styles into the report depending on preference</a:t>
          </a:r>
          <a:endParaRPr lang="en-GB" altLang="en-US" sz="1400" b="1" kern="1200" baseline="0">
            <a:solidFill>
              <a:srgbClr val="FF0000"/>
            </a:solidFill>
            <a:latin typeface="Microsoft Sans Serif" pitchFamily="34" charset="0"/>
            <a:ea typeface="+mn-ea"/>
            <a:cs typeface="+mn-cs"/>
          </a:endParaRPr>
        </a:p>
        <a:p>
          <a:pPr algn="ctr"/>
          <a:endParaRPr lang="en-GB" altLang="en-US" sz="1400" b="1"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Use PASTE SPECIAL - PASTE AS PICTURE in report document</a:t>
          </a:r>
          <a:endParaRPr lang="en-GB" altLang="en-US" sz="1400" b="1" kern="1200">
            <a:solidFill>
              <a:srgbClr val="FF0000"/>
            </a:solidFill>
            <a:latin typeface="Microsoft Sans Serif"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476251</xdr:colOff>
      <xdr:row>2</xdr:row>
      <xdr:rowOff>133350</xdr:rowOff>
    </xdr:from>
    <xdr:to>
      <xdr:col>11</xdr:col>
      <xdr:colOff>295275</xdr:colOff>
      <xdr:row>14</xdr:row>
      <xdr:rowOff>180975</xdr:rowOff>
    </xdr:to>
    <xdr:sp macro="" textlink="">
      <xdr:nvSpPr>
        <xdr:cNvPr id="4" name="TextBox 2"/>
        <xdr:cNvSpPr txBox="1">
          <a:spLocks noChangeArrowheads="1"/>
        </xdr:cNvSpPr>
      </xdr:nvSpPr>
      <xdr:spPr bwMode="auto">
        <a:xfrm>
          <a:off x="7419976" y="514350"/>
          <a:ext cx="2867024"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100" baseline="0">
              <a:ln>
                <a:noFill/>
              </a:ln>
              <a:solidFill>
                <a:srgbClr val="FF0000"/>
              </a:solidFill>
            </a:rPr>
            <a:t>All cells on this tab are automated, scores are completed on the Input Tab.</a:t>
          </a:r>
          <a:endParaRPr lang="en-GB" altLang="en-US" sz="1100" baseline="0">
            <a:ln>
              <a:noFill/>
            </a:ln>
            <a:solidFill>
              <a:schemeClr val="bg1">
                <a:lumMod val="65000"/>
              </a:schemeClr>
            </a:solidFill>
          </a:endParaRPr>
        </a:p>
        <a:p>
          <a:pPr algn="ctr"/>
          <a:endParaRPr lang="en-GB" altLang="en-US" sz="1100" kern="1200" baseline="0">
            <a:solidFill>
              <a:srgbClr val="FF0000"/>
            </a:solidFill>
            <a:latin typeface="Microsoft Sans Serif" pitchFamily="34" charset="0"/>
            <a:ea typeface="+mn-ea"/>
            <a:cs typeface="+mn-cs"/>
          </a:endParaRPr>
        </a:p>
        <a:p>
          <a:pPr algn="ctr"/>
          <a:r>
            <a:rPr lang="en-GB" altLang="en-US" sz="1100" kern="1200" baseline="0">
              <a:solidFill>
                <a:srgbClr val="FF0000"/>
              </a:solidFill>
              <a:latin typeface="Microsoft Sans Serif" pitchFamily="34" charset="0"/>
              <a:ea typeface="+mn-ea"/>
              <a:cs typeface="+mn-cs"/>
            </a:rPr>
            <a:t>Each block in this sheet is sized correctly to copy and paste into the Feedback Report Template, they are designed to provide a visual element to the Report.</a:t>
          </a:r>
        </a:p>
        <a:p>
          <a:pPr algn="ctr"/>
          <a:endParaRPr lang="en-GB" altLang="en-US" sz="1100" kern="1200" baseline="0">
            <a:solidFill>
              <a:srgbClr val="FF0000"/>
            </a:solidFill>
            <a:latin typeface="Microsoft Sans Serif" pitchFamily="34" charset="0"/>
            <a:ea typeface="+mn-ea"/>
            <a:cs typeface="+mn-cs"/>
          </a:endParaRPr>
        </a:p>
        <a:p>
          <a:pPr algn="ctr"/>
          <a:r>
            <a:rPr lang="en-GB" altLang="en-US" sz="1100" b="1" kern="1200" baseline="0">
              <a:solidFill>
                <a:srgbClr val="FF0000"/>
              </a:solidFill>
              <a:latin typeface="Microsoft Sans Serif" pitchFamily="34" charset="0"/>
              <a:ea typeface="+mn-ea"/>
              <a:cs typeface="+mn-cs"/>
            </a:rPr>
            <a:t>Copy the cells as required, the outlined area is indicated for Criterion 1 as shown.</a:t>
          </a:r>
        </a:p>
        <a:p>
          <a:pPr algn="ctr"/>
          <a:endParaRPr lang="en-GB" altLang="en-US" sz="1100" b="1" kern="1200" baseline="0">
            <a:solidFill>
              <a:srgbClr val="FF0000"/>
            </a:solidFill>
            <a:latin typeface="Microsoft Sans Serif" pitchFamily="34" charset="0"/>
            <a:ea typeface="+mn-ea"/>
            <a:cs typeface="+mn-cs"/>
          </a:endParaRPr>
        </a:p>
        <a:p>
          <a:pPr algn="ctr"/>
          <a:r>
            <a:rPr lang="en-GB" altLang="en-US" sz="1100" b="1" kern="1200" baseline="0">
              <a:solidFill>
                <a:srgbClr val="FF0000"/>
              </a:solidFill>
              <a:latin typeface="Microsoft Sans Serif" pitchFamily="34" charset="0"/>
              <a:ea typeface="+mn-ea"/>
              <a:cs typeface="+mn-cs"/>
            </a:rPr>
            <a:t>Use PASTE SPECIAL - PASTE AS PICTURE in Word Document</a:t>
          </a:r>
          <a:endParaRPr lang="en-GB" altLang="en-US" sz="1100" b="1" kern="1200">
            <a:solidFill>
              <a:srgbClr val="FF0000"/>
            </a:solidFill>
            <a:latin typeface="Microsoft Sans Serif" pitchFamily="34" charset="0"/>
            <a:ea typeface="+mn-ea"/>
            <a:cs typeface="+mn-cs"/>
          </a:endParaRPr>
        </a:p>
      </xdr:txBody>
    </xdr:sp>
    <xdr:clientData/>
  </xdr:twoCellAnchor>
  <xdr:twoCellAnchor>
    <xdr:from>
      <xdr:col>0</xdr:col>
      <xdr:colOff>85725</xdr:colOff>
      <xdr:row>2</xdr:row>
      <xdr:rowOff>105117</xdr:rowOff>
    </xdr:from>
    <xdr:to>
      <xdr:col>5</xdr:col>
      <xdr:colOff>57150</xdr:colOff>
      <xdr:row>9</xdr:row>
      <xdr:rowOff>57150</xdr:rowOff>
    </xdr:to>
    <xdr:sp macro="" textlink="">
      <xdr:nvSpPr>
        <xdr:cNvPr id="5" name="Rectangle 4"/>
        <xdr:cNvSpPr/>
      </xdr:nvSpPr>
      <xdr:spPr>
        <a:xfrm>
          <a:off x="85725" y="609942"/>
          <a:ext cx="5981700" cy="1361733"/>
        </a:xfrm>
        <a:prstGeom prst="rect">
          <a:avLst/>
        </a:prstGeom>
        <a:no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171164</xdr:colOff>
      <xdr:row>8</xdr:row>
      <xdr:rowOff>106887</xdr:rowOff>
    </xdr:from>
    <xdr:to>
      <xdr:col>6</xdr:col>
      <xdr:colOff>582058</xdr:colOff>
      <xdr:row>9</xdr:row>
      <xdr:rowOff>37614</xdr:rowOff>
    </xdr:to>
    <xdr:sp macro="" textlink="">
      <xdr:nvSpPr>
        <xdr:cNvPr id="6" name="Right Arrow 5"/>
        <xdr:cNvSpPr/>
      </xdr:nvSpPr>
      <xdr:spPr>
        <a:xfrm rot="12226112">
          <a:off x="6181439" y="1830912"/>
          <a:ext cx="1020494" cy="12122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258535</xdr:colOff>
      <xdr:row>15</xdr:row>
      <xdr:rowOff>164422</xdr:rowOff>
    </xdr:from>
    <xdr:to>
      <xdr:col>16</xdr:col>
      <xdr:colOff>583406</xdr:colOff>
      <xdr:row>38</xdr:row>
      <xdr:rowOff>108858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45356</xdr:colOff>
      <xdr:row>15</xdr:row>
      <xdr:rowOff>170089</xdr:rowOff>
    </xdr:from>
    <xdr:to>
      <xdr:col>8</xdr:col>
      <xdr:colOff>176893</xdr:colOff>
      <xdr:row>38</xdr:row>
      <xdr:rowOff>108857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12</xdr:col>
      <xdr:colOff>601436</xdr:colOff>
      <xdr:row>4</xdr:row>
      <xdr:rowOff>130287</xdr:rowOff>
    </xdr:from>
    <xdr:to>
      <xdr:col>20</xdr:col>
      <xdr:colOff>474549</xdr:colOff>
      <xdr:row>10</xdr:row>
      <xdr:rowOff>136751</xdr:rowOff>
    </xdr:to>
    <xdr:sp macro="" textlink="">
      <xdr:nvSpPr>
        <xdr:cNvPr id="5" name="TextBox 2"/>
        <xdr:cNvSpPr txBox="1">
          <a:spLocks noChangeArrowheads="1"/>
        </xdr:cNvSpPr>
      </xdr:nvSpPr>
      <xdr:spPr bwMode="auto">
        <a:xfrm>
          <a:off x="8054749" y="1130412"/>
          <a:ext cx="5111863" cy="1482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400" baseline="0">
              <a:ln>
                <a:noFill/>
              </a:ln>
              <a:solidFill>
                <a:srgbClr val="FF0000"/>
              </a:solidFill>
            </a:rPr>
            <a:t>All cells on this tab are automated, scores are completed on the Input Tab.</a:t>
          </a:r>
          <a:endParaRPr lang="en-GB" altLang="en-US" sz="1400" baseline="0">
            <a:ln>
              <a:noFill/>
            </a:ln>
            <a:solidFill>
              <a:schemeClr val="bg1">
                <a:lumMod val="65000"/>
              </a:schemeClr>
            </a:solidFill>
          </a:endParaRPr>
        </a:p>
        <a:p>
          <a:pPr algn="ctr"/>
          <a:endParaRPr lang="en-GB" altLang="en-US" sz="1400" kern="1200" baseline="0">
            <a:solidFill>
              <a:srgbClr val="FF0000"/>
            </a:solidFill>
            <a:latin typeface="Microsoft Sans Serif" pitchFamily="34" charset="0"/>
            <a:ea typeface="+mn-ea"/>
            <a:cs typeface="+mn-cs"/>
          </a:endParaRPr>
        </a:p>
        <a:p>
          <a:pPr algn="ctr"/>
          <a:r>
            <a:rPr lang="en-GB" altLang="en-US" sz="1400" kern="1200" baseline="0">
              <a:solidFill>
                <a:srgbClr val="FF0000"/>
              </a:solidFill>
              <a:latin typeface="Microsoft Sans Serif" pitchFamily="34" charset="0"/>
              <a:ea typeface="+mn-ea"/>
              <a:cs typeface="+mn-cs"/>
            </a:rPr>
            <a:t>Each block in this sheet is sized correctly to copy and paste into the Feedback Report Template, they are designed to provide a visual element to the presentation.</a:t>
          </a:r>
        </a:p>
        <a:p>
          <a:pPr algn="ctr"/>
          <a:endParaRPr lang="en-GB" altLang="en-US" sz="1400"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Copy the cells as required, the outlined area is suggested</a:t>
          </a:r>
        </a:p>
        <a:p>
          <a:pPr algn="ctr"/>
          <a:endParaRPr lang="en-GB" altLang="en-US" sz="1400" b="1"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Use PASTE SPECIAL - PASTE AS PICTURE in report document</a:t>
          </a:r>
          <a:endParaRPr lang="en-GB" altLang="en-US" sz="1400" b="1" kern="1200">
            <a:solidFill>
              <a:srgbClr val="FF0000"/>
            </a:solidFill>
            <a:latin typeface="Microsoft Sans Serif" pitchFamily="34" charset="0"/>
            <a:ea typeface="+mn-ea"/>
            <a:cs typeface="+mn-cs"/>
          </a:endParaRPr>
        </a:p>
      </xdr:txBody>
    </xdr:sp>
    <xdr:clientData/>
  </xdr:twoCellAnchor>
  <xdr:twoCellAnchor>
    <xdr:from>
      <xdr:col>0</xdr:col>
      <xdr:colOff>95250</xdr:colOff>
      <xdr:row>4</xdr:row>
      <xdr:rowOff>176893</xdr:rowOff>
    </xdr:from>
    <xdr:to>
      <xdr:col>11</xdr:col>
      <xdr:colOff>108857</xdr:colOff>
      <xdr:row>13</xdr:row>
      <xdr:rowOff>95250</xdr:rowOff>
    </xdr:to>
    <xdr:sp macro="" textlink="">
      <xdr:nvSpPr>
        <xdr:cNvPr id="6" name="Rectangle 5"/>
        <xdr:cNvSpPr/>
      </xdr:nvSpPr>
      <xdr:spPr>
        <a:xfrm>
          <a:off x="95250" y="1170214"/>
          <a:ext cx="7266214" cy="3714750"/>
        </a:xfrm>
        <a:prstGeom prst="rect">
          <a:avLst/>
        </a:prstGeom>
        <a:no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158149</xdr:colOff>
      <xdr:row>10</xdr:row>
      <xdr:rowOff>94019</xdr:rowOff>
    </xdr:from>
    <xdr:to>
      <xdr:col>13</xdr:col>
      <xdr:colOff>31737</xdr:colOff>
      <xdr:row>10</xdr:row>
      <xdr:rowOff>273297</xdr:rowOff>
    </xdr:to>
    <xdr:sp macro="" textlink="">
      <xdr:nvSpPr>
        <xdr:cNvPr id="7" name="Right Arrow 6"/>
        <xdr:cNvSpPr/>
      </xdr:nvSpPr>
      <xdr:spPr>
        <a:xfrm rot="12226112">
          <a:off x="7410756" y="3182840"/>
          <a:ext cx="1179874" cy="1792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438150</xdr:colOff>
      <xdr:row>19</xdr:row>
      <xdr:rowOff>96269</xdr:rowOff>
    </xdr:from>
    <xdr:to>
      <xdr:col>20</xdr:col>
      <xdr:colOff>326571</xdr:colOff>
      <xdr:row>27</xdr:row>
      <xdr:rowOff>29594</xdr:rowOff>
    </xdr:to>
    <xdr:sp macro="" textlink="">
      <xdr:nvSpPr>
        <xdr:cNvPr id="8" name="TextBox 2"/>
        <xdr:cNvSpPr txBox="1">
          <a:spLocks noChangeArrowheads="1"/>
        </xdr:cNvSpPr>
      </xdr:nvSpPr>
      <xdr:spPr bwMode="auto">
        <a:xfrm>
          <a:off x="10493829" y="4858769"/>
          <a:ext cx="2500992"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400" baseline="0">
              <a:ln>
                <a:noFill/>
              </a:ln>
              <a:solidFill>
                <a:srgbClr val="FF0000"/>
              </a:solidFill>
            </a:rPr>
            <a:t>Copy one of the 2 graph styles into the report depending on preference</a:t>
          </a:r>
          <a:endParaRPr lang="en-GB" altLang="en-US" sz="1400" b="1" kern="1200" baseline="0">
            <a:solidFill>
              <a:srgbClr val="FF0000"/>
            </a:solidFill>
            <a:latin typeface="Microsoft Sans Serif" pitchFamily="34" charset="0"/>
            <a:ea typeface="+mn-ea"/>
            <a:cs typeface="+mn-cs"/>
          </a:endParaRPr>
        </a:p>
        <a:p>
          <a:pPr algn="ctr"/>
          <a:endParaRPr lang="en-GB" altLang="en-US" sz="1400" b="1" kern="1200" baseline="0">
            <a:solidFill>
              <a:srgbClr val="FF0000"/>
            </a:solidFill>
            <a:latin typeface="Microsoft Sans Serif" pitchFamily="34" charset="0"/>
            <a:ea typeface="+mn-ea"/>
            <a:cs typeface="+mn-cs"/>
          </a:endParaRPr>
        </a:p>
        <a:p>
          <a:pPr algn="ctr"/>
          <a:r>
            <a:rPr lang="en-GB" altLang="en-US" sz="1400" b="1" kern="1200" baseline="0">
              <a:solidFill>
                <a:srgbClr val="FF0000"/>
              </a:solidFill>
              <a:latin typeface="Microsoft Sans Serif" pitchFamily="34" charset="0"/>
              <a:ea typeface="+mn-ea"/>
              <a:cs typeface="+mn-cs"/>
            </a:rPr>
            <a:t>Use PASTE SPECIAL - PASTE AS PICTURE in report document</a:t>
          </a:r>
          <a:endParaRPr lang="en-GB" altLang="en-US" sz="1400" b="1" kern="1200">
            <a:solidFill>
              <a:srgbClr val="FF0000"/>
            </a:solidFill>
            <a:latin typeface="Microsoft Sans Serif"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190500</xdr:colOff>
      <xdr:row>9</xdr:row>
      <xdr:rowOff>232457</xdr:rowOff>
    </xdr:from>
    <xdr:to>
      <xdr:col>23</xdr:col>
      <xdr:colOff>11338</xdr:colOff>
      <xdr:row>27</xdr:row>
      <xdr:rowOff>40822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222250</xdr:colOff>
      <xdr:row>9</xdr:row>
      <xdr:rowOff>238125</xdr:rowOff>
    </xdr:from>
    <xdr:to>
      <xdr:col>14</xdr:col>
      <xdr:colOff>190500</xdr:colOff>
      <xdr:row>27</xdr:row>
      <xdr:rowOff>40007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14</xdr:col>
      <xdr:colOff>326572</xdr:colOff>
      <xdr:row>2</xdr:row>
      <xdr:rowOff>122466</xdr:rowOff>
    </xdr:from>
    <xdr:to>
      <xdr:col>18</xdr:col>
      <xdr:colOff>312965</xdr:colOff>
      <xdr:row>8</xdr:row>
      <xdr:rowOff>223094</xdr:rowOff>
    </xdr:to>
    <xdr:sp macro="" textlink="">
      <xdr:nvSpPr>
        <xdr:cNvPr id="6" name="TextBox 2"/>
        <xdr:cNvSpPr txBox="1">
          <a:spLocks noChangeArrowheads="1"/>
        </xdr:cNvSpPr>
      </xdr:nvSpPr>
      <xdr:spPr bwMode="auto">
        <a:xfrm>
          <a:off x="10423072" y="693966"/>
          <a:ext cx="2598964" cy="2182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GB"/>
          </a:defPPr>
          <a:lvl1pPr algn="l" rtl="0" eaLnBrk="0" fontAlgn="base" hangingPunct="0">
            <a:spcBef>
              <a:spcPct val="0"/>
            </a:spcBef>
            <a:spcAft>
              <a:spcPct val="0"/>
            </a:spcAft>
            <a:defRPr sz="2400" kern="1200">
              <a:solidFill>
                <a:schemeClr val="tx1"/>
              </a:solidFill>
              <a:latin typeface="Microsoft Sans Serif" pitchFamily="34" charset="0"/>
              <a:ea typeface="+mn-ea"/>
              <a:cs typeface="+mn-cs"/>
            </a:defRPr>
          </a:lvl1pPr>
          <a:lvl2pPr marL="457200" algn="l" rtl="0" eaLnBrk="0" fontAlgn="base" hangingPunct="0">
            <a:spcBef>
              <a:spcPct val="0"/>
            </a:spcBef>
            <a:spcAft>
              <a:spcPct val="0"/>
            </a:spcAft>
            <a:defRPr sz="2400" kern="1200">
              <a:solidFill>
                <a:schemeClr val="tx1"/>
              </a:solidFill>
              <a:latin typeface="Microsoft Sans Serif" pitchFamily="34" charset="0"/>
              <a:ea typeface="+mn-ea"/>
              <a:cs typeface="+mn-cs"/>
            </a:defRPr>
          </a:lvl2pPr>
          <a:lvl3pPr marL="914400" algn="l" rtl="0" eaLnBrk="0" fontAlgn="base" hangingPunct="0">
            <a:spcBef>
              <a:spcPct val="0"/>
            </a:spcBef>
            <a:spcAft>
              <a:spcPct val="0"/>
            </a:spcAft>
            <a:defRPr sz="2400" kern="1200">
              <a:solidFill>
                <a:schemeClr val="tx1"/>
              </a:solidFill>
              <a:latin typeface="Microsoft Sans Serif" pitchFamily="34" charset="0"/>
              <a:ea typeface="+mn-ea"/>
              <a:cs typeface="+mn-cs"/>
            </a:defRPr>
          </a:lvl3pPr>
          <a:lvl4pPr marL="1371600" algn="l" rtl="0" eaLnBrk="0" fontAlgn="base" hangingPunct="0">
            <a:spcBef>
              <a:spcPct val="0"/>
            </a:spcBef>
            <a:spcAft>
              <a:spcPct val="0"/>
            </a:spcAft>
            <a:defRPr sz="2400" kern="1200">
              <a:solidFill>
                <a:schemeClr val="tx1"/>
              </a:solidFill>
              <a:latin typeface="Microsoft Sans Serif" pitchFamily="34" charset="0"/>
              <a:ea typeface="+mn-ea"/>
              <a:cs typeface="+mn-cs"/>
            </a:defRPr>
          </a:lvl4pPr>
          <a:lvl5pPr marL="1828800" algn="l" rtl="0" eaLnBrk="0" fontAlgn="base" hangingPunct="0">
            <a:spcBef>
              <a:spcPct val="0"/>
            </a:spcBef>
            <a:spcAft>
              <a:spcPct val="0"/>
            </a:spcAft>
            <a:defRPr sz="2400" kern="1200">
              <a:solidFill>
                <a:schemeClr val="tx1"/>
              </a:solidFill>
              <a:latin typeface="Microsoft Sans Serif" pitchFamily="34" charset="0"/>
              <a:ea typeface="+mn-ea"/>
              <a:cs typeface="+mn-cs"/>
            </a:defRPr>
          </a:lvl5pPr>
          <a:lvl6pPr marL="2286000" algn="l" defTabSz="914400" rtl="0" eaLnBrk="1" latinLnBrk="0" hangingPunct="1">
            <a:defRPr sz="2400" kern="1200">
              <a:solidFill>
                <a:schemeClr val="tx1"/>
              </a:solidFill>
              <a:latin typeface="Microsoft Sans Serif" pitchFamily="34" charset="0"/>
              <a:ea typeface="+mn-ea"/>
              <a:cs typeface="+mn-cs"/>
            </a:defRPr>
          </a:lvl6pPr>
          <a:lvl7pPr marL="2743200" algn="l" defTabSz="914400" rtl="0" eaLnBrk="1" latinLnBrk="0" hangingPunct="1">
            <a:defRPr sz="2400" kern="1200">
              <a:solidFill>
                <a:schemeClr val="tx1"/>
              </a:solidFill>
              <a:latin typeface="Microsoft Sans Serif" pitchFamily="34" charset="0"/>
              <a:ea typeface="+mn-ea"/>
              <a:cs typeface="+mn-cs"/>
            </a:defRPr>
          </a:lvl7pPr>
          <a:lvl8pPr marL="3200400" algn="l" defTabSz="914400" rtl="0" eaLnBrk="1" latinLnBrk="0" hangingPunct="1">
            <a:defRPr sz="2400" kern="1200">
              <a:solidFill>
                <a:schemeClr val="tx1"/>
              </a:solidFill>
              <a:latin typeface="Microsoft Sans Serif" pitchFamily="34" charset="0"/>
              <a:ea typeface="+mn-ea"/>
              <a:cs typeface="+mn-cs"/>
            </a:defRPr>
          </a:lvl8pPr>
          <a:lvl9pPr marL="3657600" algn="l" defTabSz="914400" rtl="0" eaLnBrk="1" latinLnBrk="0" hangingPunct="1">
            <a:defRPr sz="2400" kern="1200">
              <a:solidFill>
                <a:schemeClr val="tx1"/>
              </a:solidFill>
              <a:latin typeface="Microsoft Sans Serif" pitchFamily="34" charset="0"/>
              <a:ea typeface="+mn-ea"/>
              <a:cs typeface="+mn-cs"/>
            </a:defRPr>
          </a:lvl9pPr>
        </a:lstStyle>
        <a:p>
          <a:pPr algn="ctr"/>
          <a:r>
            <a:rPr lang="en-GB" altLang="en-US" sz="1600" kern="1200">
              <a:solidFill>
                <a:srgbClr val="FF0000"/>
              </a:solidFill>
              <a:latin typeface="Microsoft Sans Serif" pitchFamily="34" charset="0"/>
              <a:ea typeface="+mn-ea"/>
              <a:cs typeface="+mn-cs"/>
            </a:rPr>
            <a:t>Cells with a</a:t>
          </a:r>
          <a:r>
            <a:rPr lang="en-GB" altLang="en-US" sz="1600" kern="1200">
              <a:solidFill>
                <a:schemeClr val="tx2">
                  <a:lumMod val="40000"/>
                  <a:lumOff val="60000"/>
                </a:schemeClr>
              </a:solidFill>
              <a:latin typeface="Microsoft Sans Serif" pitchFamily="34" charset="0"/>
              <a:ea typeface="+mn-ea"/>
              <a:cs typeface="+mn-cs"/>
            </a:rPr>
            <a:t> </a:t>
          </a:r>
          <a:r>
            <a:rPr lang="en-GB" altLang="en-US" sz="1600" b="1" baseline="0">
              <a:ln>
                <a:noFill/>
              </a:ln>
              <a:solidFill>
                <a:schemeClr val="tx2">
                  <a:lumMod val="40000"/>
                  <a:lumOff val="60000"/>
                </a:schemeClr>
              </a:solidFill>
              <a:effectLst/>
            </a:rPr>
            <a:t>light blue background</a:t>
          </a:r>
          <a:r>
            <a:rPr lang="en-GB" altLang="en-US" sz="1600" b="1" kern="1200">
              <a:solidFill>
                <a:schemeClr val="tx2">
                  <a:lumMod val="40000"/>
                  <a:lumOff val="60000"/>
                </a:schemeClr>
              </a:solidFill>
              <a:latin typeface="Microsoft Sans Serif" pitchFamily="34" charset="0"/>
              <a:ea typeface="+mn-ea"/>
              <a:cs typeface="+mn-cs"/>
            </a:rPr>
            <a:t> </a:t>
          </a:r>
          <a:r>
            <a:rPr lang="en-GB" altLang="en-US" sz="1600" kern="1200">
              <a:solidFill>
                <a:srgbClr val="FF0000"/>
              </a:solidFill>
              <a:latin typeface="Microsoft Sans Serif" pitchFamily="34" charset="0"/>
              <a:ea typeface="+mn-ea"/>
              <a:cs typeface="+mn-cs"/>
            </a:rPr>
            <a:t>are automated in this sheet to transfer to the submission template</a:t>
          </a:r>
        </a:p>
        <a:p>
          <a:pPr algn="ctr"/>
          <a:endParaRPr lang="en-GB" altLang="en-US" sz="1600" kern="1200">
            <a:solidFill>
              <a:srgbClr val="FF0000"/>
            </a:solidFill>
            <a:latin typeface="Microsoft Sans Serif" pitchFamily="34" charset="0"/>
            <a:ea typeface="+mn-ea"/>
            <a:cs typeface="+mn-cs"/>
          </a:endParaRPr>
        </a:p>
        <a:p>
          <a:pPr algn="ctr"/>
          <a:r>
            <a:rPr lang="en-GB" altLang="en-US" sz="1600" kern="1200">
              <a:solidFill>
                <a:srgbClr val="FF0000"/>
              </a:solidFill>
              <a:latin typeface="Microsoft Sans Serif" pitchFamily="34" charset="0"/>
              <a:ea typeface="+mn-ea"/>
              <a:cs typeface="+mn-cs"/>
            </a:rPr>
            <a:t>Use </a:t>
          </a:r>
          <a:r>
            <a:rPr lang="en-GB" altLang="en-US" sz="1600" b="1" kern="1200">
              <a:solidFill>
                <a:srgbClr val="FF0000"/>
              </a:solidFill>
              <a:latin typeface="Microsoft Sans Serif" pitchFamily="34" charset="0"/>
              <a:ea typeface="+mn-ea"/>
              <a:cs typeface="+mn-cs"/>
            </a:rPr>
            <a:t>Paste Values </a:t>
          </a:r>
          <a:r>
            <a:rPr lang="en-GB" altLang="en-US" sz="1600" kern="1200">
              <a:solidFill>
                <a:srgbClr val="FF0000"/>
              </a:solidFill>
              <a:latin typeface="Microsoft Sans Serif" pitchFamily="34" charset="0"/>
              <a:ea typeface="+mn-ea"/>
              <a:cs typeface="+mn-cs"/>
            </a:rPr>
            <a:t>only when pasting into submission template</a:t>
          </a:r>
        </a:p>
      </xdr:txBody>
    </xdr:sp>
    <xdr:clientData/>
  </xdr:twoCellAnchor>
  <xdr:twoCellAnchor editAs="oneCell">
    <xdr:from>
      <xdr:col>20</xdr:col>
      <xdr:colOff>149678</xdr:colOff>
      <xdr:row>5</xdr:row>
      <xdr:rowOff>176893</xdr:rowOff>
    </xdr:from>
    <xdr:to>
      <xdr:col>23</xdr:col>
      <xdr:colOff>11904</xdr:colOff>
      <xdr:row>7</xdr:row>
      <xdr:rowOff>21958</xdr:rowOff>
    </xdr:to>
    <xdr:pic>
      <xdr:nvPicPr>
        <xdr:cNvPr id="10" name="Picture 9">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37178" y="1728107"/>
          <a:ext cx="1821655" cy="634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1</xdr:row>
      <xdr:rowOff>28575</xdr:rowOff>
    </xdr:from>
    <xdr:to>
      <xdr:col>10</xdr:col>
      <xdr:colOff>933450</xdr:colOff>
      <xdr:row>1</xdr:row>
      <xdr:rowOff>600075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219075"/>
          <a:ext cx="933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HA_1/HARR9262/Documents/SC21/PDQ%20SIG/Copy%20of%20ST03%20-%20Performance%20Standard%20Submission%20template%20-%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Pack"/>
      <sheetName val="Company Overview"/>
      <sheetName val="Core Capabilities"/>
      <sheetName val="Bus Ex"/>
      <sheetName val="Man Ex (Method 1 RADAR)"/>
      <sheetName val="Man Ex (Method 2 Det Ex)"/>
      <sheetName val="Rel Ex"/>
      <sheetName val="Q&amp;D_C1"/>
      <sheetName val="Q&amp;D_C2"/>
      <sheetName val="Q&amp;D_C3"/>
      <sheetName val="Q&amp;D_C4"/>
      <sheetName val="Q&amp;D_C5"/>
      <sheetName val="Q&amp;D_C6"/>
      <sheetName val="Q&amp;D_C_All"/>
      <sheetName val="CSIP"/>
      <sheetName val="Benefits"/>
      <sheetName val="Feedback on PSST"/>
      <sheetName val="Check list"/>
      <sheetName val="Scores"/>
      <sheetName val="ValidData"/>
      <sheetName val="MIN"/>
    </sheetNames>
    <sheetDataSet>
      <sheetData sheetId="0"/>
      <sheetData sheetId="1"/>
      <sheetData sheetId="2"/>
      <sheetData sheetId="3"/>
      <sheetData sheetId="4">
        <row r="6">
          <cell r="D6">
            <v>0</v>
          </cell>
        </row>
      </sheetData>
      <sheetData sheetId="5">
        <row r="6">
          <cell r="D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22"/>
  <sheetViews>
    <sheetView showGridLines="0" showRowColHeaders="0" zoomScaleNormal="100" workbookViewId="0">
      <selection activeCell="P23" sqref="P23"/>
    </sheetView>
  </sheetViews>
  <sheetFormatPr defaultRowHeight="15"/>
  <cols>
    <col min="1" max="1" width="2.140625" style="1" customWidth="1"/>
    <col min="2" max="3" width="9.140625" style="76"/>
    <col min="4" max="16384" width="9.140625" style="1"/>
  </cols>
  <sheetData>
    <row r="1" spans="2:14" s="24" customFormat="1" ht="7.5" customHeight="1"/>
    <row r="2" spans="2:14" s="25" customFormat="1" ht="27">
      <c r="B2" s="63" t="s">
        <v>44</v>
      </c>
      <c r="C2" s="26"/>
      <c r="D2" s="26"/>
      <c r="E2" s="26"/>
      <c r="F2" s="26"/>
      <c r="G2" s="26"/>
      <c r="H2" s="26"/>
      <c r="I2" s="26"/>
      <c r="J2" s="26"/>
      <c r="K2" s="26"/>
      <c r="L2" s="26"/>
      <c r="M2" s="26"/>
      <c r="N2" s="26"/>
    </row>
    <row r="3" spans="2:14" s="25" customFormat="1" ht="7.5" customHeight="1"/>
    <row r="4" spans="2:14" s="75" customFormat="1" ht="20.25">
      <c r="B4" s="74" t="s">
        <v>40</v>
      </c>
      <c r="C4" s="74"/>
      <c r="D4" s="74"/>
      <c r="E4" s="74"/>
      <c r="F4" s="74"/>
      <c r="G4" s="74"/>
      <c r="H4" s="74"/>
      <c r="I4" s="74"/>
      <c r="J4" s="74"/>
      <c r="K4" s="74"/>
      <c r="L4" s="74"/>
      <c r="M4" s="74"/>
      <c r="N4" s="74"/>
    </row>
    <row r="5" spans="2:14" s="25" customFormat="1" ht="7.5" customHeight="1"/>
    <row r="6" spans="2:14" ht="33.75" customHeight="1">
      <c r="B6" s="150" t="s">
        <v>144</v>
      </c>
      <c r="C6" s="151"/>
      <c r="D6" s="151"/>
      <c r="E6" s="151"/>
      <c r="F6" s="151"/>
      <c r="G6" s="151"/>
      <c r="H6" s="151"/>
      <c r="I6" s="151"/>
      <c r="J6" s="151"/>
      <c r="K6" s="151"/>
      <c r="L6" s="151"/>
      <c r="M6" s="151"/>
      <c r="N6" s="151"/>
    </row>
    <row r="7" spans="2:14" s="75" customFormat="1" ht="20.25">
      <c r="B7" s="74" t="s">
        <v>41</v>
      </c>
      <c r="C7" s="74"/>
      <c r="D7" s="74"/>
      <c r="E7" s="74"/>
      <c r="F7" s="74"/>
      <c r="G7" s="74"/>
      <c r="H7" s="74"/>
      <c r="I7" s="74"/>
      <c r="J7" s="74"/>
      <c r="K7" s="74"/>
      <c r="L7" s="74"/>
      <c r="M7" s="74"/>
      <c r="N7" s="74"/>
    </row>
    <row r="8" spans="2:14" ht="7.5" customHeight="1"/>
    <row r="9" spans="2:14" ht="213.75" customHeight="1">
      <c r="B9" s="150" t="s">
        <v>145</v>
      </c>
      <c r="C9" s="151"/>
      <c r="D9" s="151"/>
      <c r="E9" s="151"/>
      <c r="F9" s="151"/>
      <c r="G9" s="151"/>
      <c r="H9" s="151"/>
      <c r="I9" s="151"/>
      <c r="J9" s="151"/>
      <c r="K9" s="151"/>
      <c r="L9" s="151"/>
      <c r="M9" s="151"/>
      <c r="N9" s="151"/>
    </row>
    <row r="10" spans="2:14">
      <c r="B10" s="82"/>
      <c r="C10" s="83"/>
      <c r="D10" s="83"/>
      <c r="E10" s="83"/>
      <c r="F10" s="83"/>
      <c r="G10" s="83"/>
      <c r="H10" s="83"/>
      <c r="I10" s="83"/>
      <c r="J10" s="83"/>
      <c r="K10" s="83"/>
      <c r="L10" s="83"/>
      <c r="M10" s="83"/>
      <c r="N10" s="83"/>
    </row>
    <row r="11" spans="2:14">
      <c r="B11" s="82"/>
      <c r="C11" s="83"/>
      <c r="D11" s="83"/>
      <c r="E11" s="83"/>
      <c r="F11" s="83"/>
      <c r="G11" s="83"/>
      <c r="H11" s="83"/>
      <c r="I11" s="83"/>
      <c r="J11" s="83"/>
      <c r="K11" s="83"/>
      <c r="L11" s="83"/>
      <c r="M11" s="83"/>
      <c r="N11" s="83"/>
    </row>
    <row r="12" spans="2:14">
      <c r="B12" s="82"/>
      <c r="C12" s="83"/>
      <c r="D12" s="83"/>
      <c r="E12" s="83"/>
      <c r="F12" s="83"/>
      <c r="G12" s="83"/>
      <c r="H12" s="83"/>
      <c r="I12" s="83"/>
      <c r="J12" s="83"/>
      <c r="K12" s="83"/>
      <c r="L12" s="83"/>
      <c r="M12" s="83"/>
      <c r="N12" s="83"/>
    </row>
    <row r="13" spans="2:14">
      <c r="B13" s="82"/>
      <c r="C13" s="83"/>
      <c r="D13" s="83"/>
      <c r="E13" s="83"/>
      <c r="F13" s="83"/>
      <c r="G13" s="83"/>
      <c r="H13" s="83"/>
      <c r="I13" s="83"/>
      <c r="J13" s="83"/>
      <c r="K13" s="83"/>
      <c r="L13" s="83"/>
      <c r="M13" s="83"/>
      <c r="N13" s="83"/>
    </row>
    <row r="14" spans="2:14">
      <c r="B14" s="82"/>
      <c r="C14" s="83"/>
      <c r="D14" s="83"/>
      <c r="E14" s="83"/>
      <c r="F14" s="83"/>
      <c r="G14" s="83"/>
      <c r="H14" s="83"/>
      <c r="I14" s="83"/>
      <c r="J14" s="83"/>
      <c r="K14" s="83"/>
      <c r="L14" s="83"/>
      <c r="M14" s="83"/>
      <c r="N14" s="83"/>
    </row>
    <row r="15" spans="2:14">
      <c r="B15" s="82"/>
      <c r="C15" s="83"/>
      <c r="D15" s="83"/>
      <c r="E15" s="83"/>
      <c r="F15" s="83"/>
      <c r="G15" s="83"/>
      <c r="H15" s="83"/>
      <c r="I15" s="83"/>
      <c r="J15" s="83"/>
      <c r="K15" s="83"/>
      <c r="L15" s="83"/>
      <c r="M15" s="83"/>
      <c r="N15" s="83"/>
    </row>
    <row r="16" spans="2:14">
      <c r="B16" s="82"/>
      <c r="C16" s="83"/>
      <c r="D16" s="83"/>
      <c r="E16" s="83"/>
      <c r="F16" s="83"/>
      <c r="G16" s="83"/>
      <c r="H16" s="83"/>
      <c r="I16" s="83"/>
      <c r="J16" s="83"/>
      <c r="K16" s="83"/>
      <c r="L16" s="83"/>
      <c r="M16" s="83"/>
      <c r="N16" s="83"/>
    </row>
    <row r="17" spans="2:14">
      <c r="B17" s="82"/>
      <c r="C17" s="83"/>
      <c r="D17" s="83"/>
      <c r="E17" s="83"/>
      <c r="F17" s="83"/>
      <c r="G17" s="83"/>
      <c r="H17" s="83"/>
      <c r="I17" s="83"/>
      <c r="J17" s="83"/>
      <c r="K17" s="83"/>
      <c r="L17" s="83"/>
      <c r="M17" s="83"/>
      <c r="N17" s="83"/>
    </row>
    <row r="18" spans="2:14">
      <c r="B18" s="82"/>
      <c r="C18" s="83"/>
      <c r="D18" s="83"/>
      <c r="E18" s="83"/>
      <c r="F18" s="83"/>
      <c r="G18" s="83"/>
      <c r="H18" s="83"/>
      <c r="I18" s="83"/>
      <c r="J18" s="83"/>
      <c r="K18" s="83"/>
      <c r="L18" s="83"/>
      <c r="M18" s="83"/>
      <c r="N18" s="83"/>
    </row>
    <row r="19" spans="2:14">
      <c r="B19" s="82"/>
      <c r="C19" s="83"/>
      <c r="D19" s="83"/>
      <c r="E19" s="83"/>
      <c r="F19" s="83"/>
      <c r="G19" s="83"/>
      <c r="H19" s="83"/>
      <c r="I19" s="83"/>
      <c r="J19" s="83"/>
      <c r="K19" s="83"/>
      <c r="L19" s="83"/>
      <c r="M19" s="83"/>
      <c r="N19" s="83"/>
    </row>
    <row r="20" spans="2:14" s="79" customFormat="1">
      <c r="B20" s="77" t="s">
        <v>42</v>
      </c>
      <c r="C20" s="78"/>
      <c r="D20" s="78"/>
      <c r="E20" s="78"/>
      <c r="F20" s="78"/>
      <c r="G20" s="78"/>
      <c r="H20" s="78"/>
      <c r="I20" s="78"/>
      <c r="J20" s="78"/>
      <c r="K20" s="78"/>
      <c r="L20" s="78"/>
      <c r="M20" s="78"/>
      <c r="N20" s="78"/>
    </row>
    <row r="21" spans="2:14" s="79" customFormat="1" ht="7.5" customHeight="1">
      <c r="B21" s="80"/>
      <c r="C21" s="81"/>
      <c r="D21" s="81"/>
      <c r="E21" s="81"/>
      <c r="F21" s="81"/>
      <c r="G21" s="81"/>
      <c r="H21" s="81"/>
      <c r="I21" s="81"/>
      <c r="J21" s="81"/>
      <c r="K21" s="81"/>
      <c r="L21" s="81"/>
      <c r="M21" s="81"/>
      <c r="N21" s="81"/>
    </row>
    <row r="22" spans="2:14" ht="81.75" customHeight="1">
      <c r="B22" s="150" t="s">
        <v>146</v>
      </c>
      <c r="C22" s="150"/>
      <c r="D22" s="150"/>
      <c r="E22" s="150"/>
      <c r="F22" s="150"/>
      <c r="G22" s="150"/>
      <c r="H22" s="150"/>
      <c r="I22" s="150"/>
      <c r="J22" s="150"/>
      <c r="K22" s="150"/>
      <c r="L22" s="150"/>
      <c r="M22" s="150"/>
      <c r="N22" s="150"/>
    </row>
  </sheetData>
  <sheetProtection sheet="1" objects="1" scenarios="1" selectLockedCells="1" selectUnlockedCells="1"/>
  <mergeCells count="3">
    <mergeCell ref="B6:N6"/>
    <mergeCell ref="B9:N9"/>
    <mergeCell ref="B22:N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90"/>
  <sheetViews>
    <sheetView showGridLines="0" tabSelected="1" topLeftCell="A7" zoomScaleNormal="100" workbookViewId="0">
      <selection activeCell="K21" sqref="K21:P30"/>
    </sheetView>
  </sheetViews>
  <sheetFormatPr defaultRowHeight="15"/>
  <cols>
    <col min="1" max="1" width="2.140625" style="52" customWidth="1"/>
    <col min="2" max="2" width="5.7109375" style="52" customWidth="1"/>
    <col min="3" max="3" width="10.7109375" style="52" customWidth="1"/>
    <col min="4" max="4" width="5.7109375" style="52" customWidth="1"/>
    <col min="5" max="5" width="10.7109375" style="52" customWidth="1"/>
    <col min="6" max="6" width="1.42578125" style="52" customWidth="1"/>
    <col min="7" max="7" width="10.7109375" style="52" customWidth="1"/>
    <col min="8" max="8" width="5.7109375" style="52" customWidth="1"/>
    <col min="9" max="9" width="10.7109375" style="52" customWidth="1"/>
    <col min="10" max="10" width="5.7109375" style="52" customWidth="1"/>
    <col min="11" max="16" width="5" style="52" customWidth="1"/>
    <col min="17" max="17" width="1.42578125" style="52" customWidth="1"/>
    <col min="18" max="18" width="10.5703125" style="52" customWidth="1"/>
    <col min="19" max="19" width="5.7109375" style="52" customWidth="1"/>
    <col min="20" max="20" width="10.7109375" style="52" customWidth="1"/>
    <col min="21" max="21" width="1.42578125" style="52" customWidth="1"/>
    <col min="22" max="22" width="10.7109375" style="52" customWidth="1"/>
    <col min="23" max="23" width="5.7109375" style="52" customWidth="1"/>
    <col min="24" max="24" width="10.5703125" style="52" customWidth="1"/>
    <col min="25" max="25" width="1.42578125" style="52" customWidth="1"/>
    <col min="26" max="26" width="10.28515625" style="52" customWidth="1"/>
    <col min="27" max="27" width="1.42578125" style="52" customWidth="1"/>
    <col min="28" max="28" width="10" style="52" customWidth="1"/>
    <col min="29" max="16384" width="9.140625" style="52"/>
  </cols>
  <sheetData>
    <row r="1" spans="1:31" s="24" customFormat="1" ht="7.5" customHeight="1"/>
    <row r="2" spans="1:31" s="25" customFormat="1" ht="27">
      <c r="B2" s="63" t="s">
        <v>77</v>
      </c>
      <c r="C2" s="26"/>
      <c r="D2" s="26"/>
      <c r="E2" s="27"/>
      <c r="F2" s="27"/>
      <c r="G2" s="27"/>
      <c r="H2" s="27"/>
      <c r="I2" s="63"/>
      <c r="J2" s="26"/>
      <c r="K2" s="28"/>
      <c r="L2" s="28"/>
      <c r="M2" s="28"/>
      <c r="N2" s="28"/>
      <c r="O2" s="28"/>
      <c r="P2" s="28"/>
      <c r="Q2" s="28"/>
      <c r="R2" s="28"/>
      <c r="S2" s="28"/>
      <c r="T2" s="28"/>
      <c r="U2" s="28"/>
      <c r="V2" s="28"/>
      <c r="W2" s="28"/>
      <c r="X2" s="28"/>
      <c r="Y2" s="28"/>
      <c r="Z2" s="28"/>
      <c r="AA2" s="28"/>
      <c r="AB2" s="28"/>
    </row>
    <row r="3" spans="1:31" s="25" customFormat="1" ht="8.25" customHeight="1">
      <c r="E3" s="29"/>
      <c r="F3" s="29"/>
      <c r="G3" s="29"/>
      <c r="H3" s="29"/>
      <c r="K3" s="30"/>
      <c r="L3" s="30"/>
      <c r="M3" s="30"/>
      <c r="N3" s="30"/>
      <c r="O3" s="30"/>
      <c r="P3" s="30"/>
      <c r="Q3" s="30"/>
      <c r="R3" s="30"/>
      <c r="S3" s="30"/>
      <c r="T3" s="30"/>
      <c r="U3" s="30"/>
      <c r="V3" s="30"/>
      <c r="W3" s="30"/>
      <c r="X3" s="30"/>
      <c r="Y3" s="30"/>
      <c r="Z3" s="30"/>
      <c r="AA3" s="30"/>
      <c r="AB3" s="30"/>
      <c r="AC3" s="30"/>
      <c r="AD3" s="30"/>
      <c r="AE3" s="30"/>
    </row>
    <row r="4" spans="1:31" s="25" customFormat="1" ht="8.25" customHeight="1" thickBot="1">
      <c r="M4" s="31"/>
      <c r="N4" s="31"/>
      <c r="O4" s="31"/>
      <c r="P4" s="31"/>
      <c r="Q4" s="31"/>
      <c r="R4" s="31"/>
      <c r="S4" s="31"/>
      <c r="AB4" s="31"/>
      <c r="AC4" s="31"/>
      <c r="AD4" s="31"/>
      <c r="AE4" s="31"/>
    </row>
    <row r="5" spans="1:31" s="32" customFormat="1" ht="30.75" customHeight="1" thickBot="1">
      <c r="A5" s="123"/>
      <c r="B5" s="195" t="s">
        <v>19</v>
      </c>
      <c r="C5" s="195"/>
      <c r="D5" s="196"/>
      <c r="E5" s="204" t="s">
        <v>20</v>
      </c>
      <c r="F5" s="176"/>
      <c r="G5" s="177"/>
      <c r="H5" s="93"/>
      <c r="O5" s="191" t="s">
        <v>143</v>
      </c>
      <c r="P5" s="192"/>
      <c r="Q5" s="192"/>
      <c r="R5" s="192"/>
      <c r="S5" s="192"/>
      <c r="T5" s="192"/>
      <c r="U5" s="192"/>
      <c r="V5" s="192"/>
      <c r="W5" s="193"/>
      <c r="Y5" s="175" t="s">
        <v>43</v>
      </c>
      <c r="Z5" s="176"/>
      <c r="AA5" s="176"/>
      <c r="AB5" s="177"/>
      <c r="AC5" s="33"/>
      <c r="AD5" s="33"/>
      <c r="AE5" s="33"/>
    </row>
    <row r="6" spans="1:31" s="32" customFormat="1" ht="30.75" customHeight="1" thickBot="1">
      <c r="A6" s="123"/>
      <c r="B6" s="197">
        <f>SUM(Z21,Z32,Z44,Z55,Z64,Z78,Z85)</f>
        <v>0</v>
      </c>
      <c r="C6" s="198"/>
      <c r="D6" s="199"/>
      <c r="E6" s="205"/>
      <c r="F6" s="206"/>
      <c r="G6" s="207"/>
      <c r="H6" s="94"/>
      <c r="I6" s="214" t="s">
        <v>54</v>
      </c>
      <c r="J6" s="215"/>
      <c r="K6" s="215"/>
      <c r="L6" s="216"/>
      <c r="O6" s="187" t="s">
        <v>23</v>
      </c>
      <c r="P6" s="188"/>
      <c r="Q6" s="188"/>
      <c r="R6" s="188"/>
      <c r="S6" s="183"/>
      <c r="T6" s="183"/>
      <c r="U6" s="183"/>
      <c r="V6" s="183"/>
      <c r="W6" s="184"/>
      <c r="Y6" s="178">
        <f>SUM(AB21,AB32,AB44,AB55,AB64,AB78,AB85)</f>
        <v>0</v>
      </c>
      <c r="Z6" s="179"/>
      <c r="AA6" s="179"/>
      <c r="AB6" s="180"/>
      <c r="AC6" s="33"/>
      <c r="AD6" s="33"/>
      <c r="AE6" s="33"/>
    </row>
    <row r="7" spans="1:31" s="32" customFormat="1" ht="30.75" customHeight="1" thickBot="1">
      <c r="A7" s="123"/>
      <c r="B7" s="200" t="s">
        <v>45</v>
      </c>
      <c r="C7" s="195"/>
      <c r="D7" s="196"/>
      <c r="E7" s="204" t="s">
        <v>20</v>
      </c>
      <c r="F7" s="176"/>
      <c r="G7" s="177"/>
      <c r="H7" s="93"/>
      <c r="I7" s="217" t="s">
        <v>147</v>
      </c>
      <c r="J7" s="218"/>
      <c r="K7" s="218"/>
      <c r="L7" s="219"/>
      <c r="O7" s="187" t="s">
        <v>25</v>
      </c>
      <c r="P7" s="188"/>
      <c r="Q7" s="188"/>
      <c r="R7" s="188"/>
      <c r="S7" s="183"/>
      <c r="T7" s="183"/>
      <c r="U7" s="183"/>
      <c r="V7" s="183"/>
      <c r="W7" s="184"/>
    </row>
    <row r="8" spans="1:31" s="32" customFormat="1" ht="30.75" customHeight="1" thickBot="1">
      <c r="A8" s="123"/>
      <c r="B8" s="201"/>
      <c r="C8" s="202"/>
      <c r="D8" s="203"/>
      <c r="E8" s="205"/>
      <c r="F8" s="206"/>
      <c r="G8" s="207"/>
      <c r="H8" s="94"/>
      <c r="I8" s="94"/>
      <c r="J8" s="94"/>
      <c r="O8" s="189" t="s">
        <v>26</v>
      </c>
      <c r="P8" s="190"/>
      <c r="Q8" s="190"/>
      <c r="R8" s="190"/>
      <c r="S8" s="185"/>
      <c r="T8" s="185"/>
      <c r="U8" s="185"/>
      <c r="V8" s="185"/>
      <c r="W8" s="186"/>
    </row>
    <row r="9" spans="1:31" s="34" customFormat="1" ht="25.5" customHeight="1">
      <c r="B9" s="122"/>
      <c r="O9" s="122"/>
    </row>
    <row r="10" spans="1:31" s="24" customFormat="1" ht="12.75"/>
    <row r="11" spans="1:31" s="24" customFormat="1" ht="12.75"/>
    <row r="12" spans="1:31" s="24" customFormat="1" ht="12.75"/>
    <row r="13" spans="1:31" s="24" customFormat="1" ht="12.75"/>
    <row r="14" spans="1:31" s="24" customFormat="1" ht="12.75"/>
    <row r="15" spans="1:31" s="24" customFormat="1" ht="11.25" customHeight="1"/>
    <row r="16" spans="1:31" s="35" customFormat="1" ht="23.25">
      <c r="B16" s="36" t="s">
        <v>29</v>
      </c>
      <c r="C16" s="37"/>
      <c r="D16" s="37"/>
      <c r="E16" s="37"/>
      <c r="F16" s="37"/>
      <c r="G16" s="37"/>
      <c r="H16" s="37"/>
      <c r="I16" s="36"/>
      <c r="J16" s="37"/>
      <c r="K16" s="37"/>
      <c r="L16" s="37"/>
      <c r="M16" s="37"/>
      <c r="N16" s="37"/>
      <c r="O16" s="38"/>
      <c r="P16" s="38"/>
      <c r="Q16" s="38"/>
      <c r="R16" s="38"/>
      <c r="S16" s="38"/>
      <c r="T16" s="38"/>
      <c r="U16" s="38"/>
      <c r="V16" s="38"/>
      <c r="W16" s="38"/>
      <c r="X16" s="37"/>
      <c r="Y16" s="37"/>
      <c r="Z16" s="37"/>
      <c r="AA16" s="37"/>
      <c r="AB16" s="37"/>
    </row>
    <row r="17" spans="2:28" s="39" customFormat="1" ht="7.5" customHeight="1" thickBot="1">
      <c r="E17" s="41"/>
      <c r="F17" s="41"/>
      <c r="G17" s="141"/>
      <c r="H17" s="41"/>
      <c r="K17" s="41"/>
      <c r="L17" s="41"/>
      <c r="M17" s="41"/>
      <c r="N17" s="41"/>
      <c r="O17" s="42"/>
      <c r="P17" s="42"/>
      <c r="Q17" s="42"/>
      <c r="R17" s="42"/>
    </row>
    <row r="18" spans="2:28" s="39" customFormat="1" ht="18.75">
      <c r="B18" s="117" t="s">
        <v>57</v>
      </c>
      <c r="C18" s="95"/>
      <c r="D18" s="95"/>
      <c r="E18" s="208" t="s">
        <v>53</v>
      </c>
      <c r="F18" s="209"/>
      <c r="G18" s="210"/>
      <c r="H18" s="95"/>
      <c r="I18" s="117"/>
      <c r="J18" s="95"/>
      <c r="K18" s="211" t="s">
        <v>106</v>
      </c>
      <c r="L18" s="212"/>
      <c r="M18" s="212"/>
      <c r="N18" s="212"/>
      <c r="O18" s="212"/>
      <c r="P18" s="212"/>
      <c r="Q18" s="212"/>
      <c r="R18" s="213"/>
      <c r="S18" s="95"/>
      <c r="T18" s="95"/>
      <c r="U18" s="95"/>
      <c r="V18" s="95"/>
      <c r="W18" s="95"/>
      <c r="X18" s="95"/>
      <c r="Y18" s="95"/>
      <c r="Z18" s="95"/>
      <c r="AA18" s="95"/>
      <c r="AB18" s="95"/>
    </row>
    <row r="19" spans="2:28" s="50" customFormat="1" ht="26.25" customHeight="1">
      <c r="B19" s="49"/>
      <c r="C19" s="49" t="s">
        <v>13</v>
      </c>
      <c r="D19" s="49"/>
      <c r="E19" s="99" t="s">
        <v>14</v>
      </c>
      <c r="F19" s="49"/>
      <c r="G19" s="100" t="s">
        <v>52</v>
      </c>
      <c r="H19" s="49"/>
      <c r="I19" s="49" t="s">
        <v>13</v>
      </c>
      <c r="J19" s="49"/>
      <c r="K19" s="161" t="s">
        <v>47</v>
      </c>
      <c r="L19" s="162"/>
      <c r="M19" s="162" t="s">
        <v>49</v>
      </c>
      <c r="N19" s="162"/>
      <c r="O19" s="171" t="s">
        <v>48</v>
      </c>
      <c r="P19" s="171"/>
      <c r="Q19" s="49"/>
      <c r="R19" s="124" t="s">
        <v>46</v>
      </c>
      <c r="S19" s="49"/>
      <c r="T19" s="49" t="s">
        <v>3</v>
      </c>
      <c r="U19" s="51"/>
      <c r="V19" s="49" t="s">
        <v>31</v>
      </c>
      <c r="W19" s="49"/>
      <c r="X19" s="49" t="s">
        <v>1</v>
      </c>
      <c r="Y19" s="49"/>
      <c r="Z19" s="49" t="s">
        <v>30</v>
      </c>
      <c r="AA19" s="49"/>
      <c r="AB19" s="49" t="s">
        <v>32</v>
      </c>
    </row>
    <row r="20" spans="2:28" s="43" customFormat="1" ht="7.5" customHeight="1">
      <c r="C20" s="44"/>
      <c r="D20" s="44"/>
      <c r="E20" s="101"/>
      <c r="F20" s="92"/>
      <c r="G20" s="102"/>
      <c r="I20" s="44"/>
      <c r="J20" s="44"/>
      <c r="K20" s="125"/>
      <c r="L20" s="45"/>
      <c r="M20" s="45"/>
      <c r="N20" s="92"/>
      <c r="O20" s="92"/>
      <c r="P20" s="92"/>
      <c r="Q20" s="46"/>
      <c r="R20" s="126"/>
      <c r="T20" s="45"/>
      <c r="U20" s="52"/>
      <c r="W20" s="45"/>
      <c r="X20" s="45"/>
      <c r="Y20" s="44"/>
      <c r="AA20" s="44"/>
    </row>
    <row r="21" spans="2:28" ht="15" customHeight="1">
      <c r="C21" s="169">
        <v>1.1000000000000001</v>
      </c>
      <c r="E21" s="152"/>
      <c r="F21" s="88" t="str">
        <f>UPPER(E21)</f>
        <v/>
      </c>
      <c r="G21" s="154">
        <f>IF(F21="A",75,IF(F21="B",50,IF(F21="C",25,IF(F21="D",10,0))))</f>
        <v>0</v>
      </c>
      <c r="I21" s="121" t="s">
        <v>59</v>
      </c>
      <c r="K21" s="156"/>
      <c r="L21" s="157"/>
      <c r="M21" s="166"/>
      <c r="N21" s="166"/>
      <c r="O21" s="172"/>
      <c r="P21" s="172"/>
      <c r="Q21" s="55"/>
      <c r="R21" s="139">
        <f>SUM(K21:O21)/3</f>
        <v>0</v>
      </c>
      <c r="S21" s="174">
        <f>AVERAGE(R21:R22)</f>
        <v>0</v>
      </c>
      <c r="T21" s="173">
        <f>IF(I7="Silver &amp; Gold",(AVERAGE(R21:R29)),(AVERAGE(G21:G29)))</f>
        <v>0</v>
      </c>
      <c r="U21" s="54"/>
      <c r="V21" s="182"/>
      <c r="W21" s="56"/>
      <c r="X21" s="181">
        <v>1</v>
      </c>
      <c r="Z21" s="173">
        <f>T21*X21</f>
        <v>0</v>
      </c>
      <c r="AB21" s="194">
        <f>V21*X21</f>
        <v>0</v>
      </c>
    </row>
    <row r="22" spans="2:28" ht="15" customHeight="1">
      <c r="C22" s="170"/>
      <c r="E22" s="153"/>
      <c r="F22" s="88"/>
      <c r="G22" s="155"/>
      <c r="I22" s="121" t="s">
        <v>60</v>
      </c>
      <c r="K22" s="156"/>
      <c r="L22" s="157"/>
      <c r="M22" s="166"/>
      <c r="N22" s="166"/>
      <c r="O22" s="172"/>
      <c r="P22" s="172"/>
      <c r="Q22" s="55"/>
      <c r="R22" s="139">
        <f t="shared" ref="R22:R30" si="0">SUM(K22:O22)/3</f>
        <v>0</v>
      </c>
      <c r="S22" s="174"/>
      <c r="T22" s="173"/>
      <c r="U22" s="54"/>
      <c r="V22" s="182"/>
      <c r="W22" s="56"/>
      <c r="X22" s="181"/>
      <c r="Z22" s="173"/>
      <c r="AB22" s="194"/>
    </row>
    <row r="23" spans="2:28" ht="15" customHeight="1">
      <c r="C23" s="169">
        <v>1.2</v>
      </c>
      <c r="E23" s="152"/>
      <c r="F23" s="88" t="str">
        <f>UPPER(E23)</f>
        <v/>
      </c>
      <c r="G23" s="154">
        <f>IF(F23="A",75,IF(F23="B",50,IF(F23="C",25,IF(F23="D",10,0))))</f>
        <v>0</v>
      </c>
      <c r="I23" s="121" t="s">
        <v>61</v>
      </c>
      <c r="K23" s="156"/>
      <c r="L23" s="157"/>
      <c r="M23" s="166"/>
      <c r="N23" s="166"/>
      <c r="O23" s="172"/>
      <c r="P23" s="172"/>
      <c r="Q23" s="55"/>
      <c r="R23" s="139">
        <f t="shared" si="0"/>
        <v>0</v>
      </c>
      <c r="S23" s="174">
        <f t="shared" ref="S23" si="1">AVERAGE(R23:R24)</f>
        <v>0</v>
      </c>
      <c r="T23" s="173"/>
      <c r="U23" s="54"/>
      <c r="V23" s="182"/>
      <c r="W23" s="56"/>
      <c r="X23" s="181"/>
      <c r="Z23" s="173"/>
      <c r="AB23" s="194"/>
    </row>
    <row r="24" spans="2:28" ht="15" customHeight="1">
      <c r="C24" s="170"/>
      <c r="E24" s="153"/>
      <c r="F24" s="88"/>
      <c r="G24" s="155"/>
      <c r="I24" s="121" t="s">
        <v>62</v>
      </c>
      <c r="K24" s="156"/>
      <c r="L24" s="157"/>
      <c r="M24" s="166"/>
      <c r="N24" s="166"/>
      <c r="O24" s="172"/>
      <c r="P24" s="172"/>
      <c r="Q24" s="55"/>
      <c r="R24" s="139">
        <f t="shared" si="0"/>
        <v>0</v>
      </c>
      <c r="S24" s="174"/>
      <c r="T24" s="173"/>
      <c r="U24" s="54"/>
      <c r="V24" s="182"/>
      <c r="W24" s="56"/>
      <c r="X24" s="181"/>
      <c r="Z24" s="173"/>
      <c r="AB24" s="194"/>
    </row>
    <row r="25" spans="2:28" ht="15" customHeight="1">
      <c r="C25" s="169">
        <v>1.3</v>
      </c>
      <c r="E25" s="152"/>
      <c r="F25" s="88" t="str">
        <f>UPPER(E25)</f>
        <v/>
      </c>
      <c r="G25" s="154">
        <f>IF(F25="A",75,IF(F25="B",50,IF(F25="C",25,IF(F25="D",10,0))))</f>
        <v>0</v>
      </c>
      <c r="I25" s="121" t="s">
        <v>63</v>
      </c>
      <c r="K25" s="156"/>
      <c r="L25" s="157"/>
      <c r="M25" s="166"/>
      <c r="N25" s="166"/>
      <c r="O25" s="172"/>
      <c r="P25" s="172"/>
      <c r="Q25" s="55"/>
      <c r="R25" s="139">
        <f t="shared" si="0"/>
        <v>0</v>
      </c>
      <c r="S25" s="174">
        <f t="shared" ref="S25" si="2">AVERAGE(R25:R26)</f>
        <v>0</v>
      </c>
      <c r="T25" s="173"/>
      <c r="U25" s="54"/>
      <c r="V25" s="182"/>
      <c r="W25" s="90"/>
      <c r="X25" s="181"/>
      <c r="Z25" s="173"/>
      <c r="AB25" s="194"/>
    </row>
    <row r="26" spans="2:28" ht="15" customHeight="1">
      <c r="C26" s="170"/>
      <c r="E26" s="153"/>
      <c r="F26" s="88"/>
      <c r="G26" s="155"/>
      <c r="I26" s="121" t="s">
        <v>64</v>
      </c>
      <c r="K26" s="156"/>
      <c r="L26" s="157"/>
      <c r="M26" s="166"/>
      <c r="N26" s="166"/>
      <c r="O26" s="172"/>
      <c r="P26" s="172"/>
      <c r="Q26" s="55"/>
      <c r="R26" s="139">
        <f t="shared" si="0"/>
        <v>0</v>
      </c>
      <c r="S26" s="174"/>
      <c r="T26" s="173"/>
      <c r="U26" s="54"/>
      <c r="V26" s="182"/>
      <c r="W26" s="90"/>
      <c r="X26" s="181"/>
      <c r="Z26" s="173"/>
      <c r="AB26" s="194"/>
    </row>
    <row r="27" spans="2:28" ht="15" customHeight="1">
      <c r="C27" s="169">
        <v>1.4</v>
      </c>
      <c r="E27" s="152"/>
      <c r="F27" s="88" t="str">
        <f>UPPER(E27)</f>
        <v/>
      </c>
      <c r="G27" s="154">
        <f>IF(F27="A",75,IF(F27="B",50,IF(F27="C",25,IF(F27="D",10,0))))</f>
        <v>0</v>
      </c>
      <c r="I27" s="121" t="s">
        <v>65</v>
      </c>
      <c r="K27" s="156"/>
      <c r="L27" s="157"/>
      <c r="M27" s="166"/>
      <c r="N27" s="166"/>
      <c r="O27" s="172"/>
      <c r="P27" s="172"/>
      <c r="Q27" s="55"/>
      <c r="R27" s="139">
        <f t="shared" si="0"/>
        <v>0</v>
      </c>
      <c r="S27" s="174">
        <f t="shared" ref="S27" si="3">AVERAGE(R27:R28)</f>
        <v>0</v>
      </c>
      <c r="T27" s="173"/>
      <c r="U27" s="54"/>
      <c r="V27" s="182"/>
      <c r="W27" s="91"/>
      <c r="X27" s="181"/>
      <c r="Z27" s="173"/>
      <c r="AB27" s="194"/>
    </row>
    <row r="28" spans="2:28" ht="15" customHeight="1">
      <c r="C28" s="170"/>
      <c r="E28" s="153"/>
      <c r="F28" s="88"/>
      <c r="G28" s="155"/>
      <c r="I28" s="121" t="s">
        <v>66</v>
      </c>
      <c r="K28" s="156"/>
      <c r="L28" s="157"/>
      <c r="M28" s="166"/>
      <c r="N28" s="166"/>
      <c r="O28" s="172"/>
      <c r="P28" s="172"/>
      <c r="Q28" s="55"/>
      <c r="R28" s="139">
        <f t="shared" si="0"/>
        <v>0</v>
      </c>
      <c r="S28" s="174"/>
      <c r="T28" s="173"/>
      <c r="U28" s="54"/>
      <c r="V28" s="182"/>
      <c r="W28" s="119"/>
      <c r="X28" s="181"/>
      <c r="Z28" s="173"/>
      <c r="AB28" s="194"/>
    </row>
    <row r="29" spans="2:28" ht="15" customHeight="1">
      <c r="C29" s="169">
        <v>1.5</v>
      </c>
      <c r="E29" s="152"/>
      <c r="F29" s="88" t="str">
        <f>UPPER(E29)</f>
        <v/>
      </c>
      <c r="G29" s="154">
        <f>IF(F29="A",75,IF(F29="B",50,IF(F29="C",25,IF(F29="D",10,0))))</f>
        <v>0</v>
      </c>
      <c r="I29" s="121" t="s">
        <v>67</v>
      </c>
      <c r="K29" s="156"/>
      <c r="L29" s="157"/>
      <c r="M29" s="166"/>
      <c r="N29" s="166"/>
      <c r="O29" s="172"/>
      <c r="P29" s="172"/>
      <c r="Q29" s="55"/>
      <c r="R29" s="139">
        <f t="shared" si="0"/>
        <v>0</v>
      </c>
      <c r="S29" s="174">
        <f t="shared" ref="S29" si="4">AVERAGE(R29:R30)</f>
        <v>0</v>
      </c>
      <c r="T29" s="173"/>
      <c r="U29" s="54"/>
      <c r="V29" s="182"/>
      <c r="W29" s="119"/>
      <c r="X29" s="181"/>
      <c r="Z29" s="173"/>
      <c r="AB29" s="194"/>
    </row>
    <row r="30" spans="2:28" ht="15" customHeight="1">
      <c r="C30" s="170"/>
      <c r="E30" s="153"/>
      <c r="G30" s="155"/>
      <c r="I30" s="120" t="s">
        <v>68</v>
      </c>
      <c r="K30" s="156"/>
      <c r="L30" s="157"/>
      <c r="M30" s="166"/>
      <c r="N30" s="166"/>
      <c r="O30" s="172"/>
      <c r="P30" s="172"/>
      <c r="Q30" s="55"/>
      <c r="R30" s="140">
        <f t="shared" si="0"/>
        <v>0</v>
      </c>
      <c r="S30" s="174"/>
      <c r="T30" s="173"/>
      <c r="U30" s="54"/>
      <c r="V30" s="182"/>
      <c r="W30" s="54"/>
      <c r="X30" s="181"/>
      <c r="Z30" s="173"/>
      <c r="AB30" s="194"/>
    </row>
    <row r="31" spans="2:28" s="57" customFormat="1" ht="7.5" customHeight="1">
      <c r="C31" s="58"/>
      <c r="E31" s="105"/>
      <c r="F31" s="89"/>
      <c r="G31" s="106"/>
      <c r="I31" s="58"/>
      <c r="K31" s="127"/>
      <c r="L31" s="85"/>
      <c r="M31" s="85"/>
      <c r="N31" s="85"/>
      <c r="O31" s="113"/>
      <c r="P31" s="113"/>
      <c r="Q31" s="59"/>
      <c r="R31" s="128"/>
      <c r="S31" s="144"/>
      <c r="T31" s="61"/>
      <c r="U31" s="54"/>
      <c r="V31" s="59"/>
      <c r="W31" s="60"/>
      <c r="X31" s="59"/>
      <c r="Z31" s="61"/>
      <c r="AB31" s="61"/>
    </row>
    <row r="32" spans="2:28" ht="15" customHeight="1">
      <c r="C32" s="169">
        <v>2.1</v>
      </c>
      <c r="E32" s="152"/>
      <c r="F32" s="88" t="str">
        <f>UPPER(E32)</f>
        <v/>
      </c>
      <c r="G32" s="154">
        <f>IF(F32="A",75,IF(F32="B",50,IF(F32="C",25,IF(F32="D",10,0))))</f>
        <v>0</v>
      </c>
      <c r="I32" s="53" t="s">
        <v>69</v>
      </c>
      <c r="K32" s="156"/>
      <c r="L32" s="157"/>
      <c r="M32" s="166"/>
      <c r="N32" s="166"/>
      <c r="O32" s="172"/>
      <c r="P32" s="172"/>
      <c r="Q32" s="55"/>
      <c r="R32" s="129">
        <f>SUM(K32:O32)/3</f>
        <v>0</v>
      </c>
      <c r="S32" s="174">
        <f>AVERAGE(R32:R33)</f>
        <v>0</v>
      </c>
      <c r="T32" s="173">
        <f>IF(I7="Silver &amp; Gold",(AVERAGE(R32:R39)),(AVERAGE(G32:G38)))</f>
        <v>0</v>
      </c>
      <c r="U32" s="54"/>
      <c r="V32" s="182"/>
      <c r="W32" s="54"/>
      <c r="X32" s="181">
        <v>1</v>
      </c>
      <c r="Z32" s="173">
        <f>T32*X32</f>
        <v>0</v>
      </c>
      <c r="AB32" s="194">
        <f>V32*X32</f>
        <v>0</v>
      </c>
    </row>
    <row r="33" spans="2:28" ht="15" customHeight="1">
      <c r="C33" s="170"/>
      <c r="E33" s="153"/>
      <c r="F33" s="88"/>
      <c r="G33" s="155"/>
      <c r="I33" s="53" t="s">
        <v>70</v>
      </c>
      <c r="K33" s="156"/>
      <c r="L33" s="157"/>
      <c r="M33" s="166"/>
      <c r="N33" s="166"/>
      <c r="O33" s="172"/>
      <c r="P33" s="172"/>
      <c r="Q33" s="55"/>
      <c r="R33" s="129">
        <f t="shared" ref="R33:R39" si="5">SUM(K33:O33)/3</f>
        <v>0</v>
      </c>
      <c r="S33" s="174"/>
      <c r="T33" s="173"/>
      <c r="U33" s="54"/>
      <c r="V33" s="182"/>
      <c r="W33" s="54"/>
      <c r="X33" s="181"/>
      <c r="Z33" s="173"/>
      <c r="AB33" s="194"/>
    </row>
    <row r="34" spans="2:28" ht="15" customHeight="1">
      <c r="C34" s="169">
        <v>2.2000000000000002</v>
      </c>
      <c r="E34" s="152"/>
      <c r="F34" s="88" t="str">
        <f>UPPER(E34)</f>
        <v/>
      </c>
      <c r="G34" s="154">
        <f>IF(F34="A",75,IF(F34="B",50,IF(F34="C",25,IF(F34="D",10,0))))</f>
        <v>0</v>
      </c>
      <c r="I34" s="53" t="s">
        <v>71</v>
      </c>
      <c r="K34" s="156"/>
      <c r="L34" s="157"/>
      <c r="M34" s="166"/>
      <c r="N34" s="166"/>
      <c r="O34" s="172"/>
      <c r="P34" s="172"/>
      <c r="Q34" s="55"/>
      <c r="R34" s="129">
        <f t="shared" si="5"/>
        <v>0</v>
      </c>
      <c r="S34" s="174">
        <f t="shared" ref="S34" si="6">AVERAGE(R34:R35)</f>
        <v>0</v>
      </c>
      <c r="T34" s="173"/>
      <c r="U34" s="54"/>
      <c r="V34" s="182"/>
      <c r="W34" s="54"/>
      <c r="X34" s="181"/>
      <c r="Z34" s="173"/>
      <c r="AB34" s="194"/>
    </row>
    <row r="35" spans="2:28" ht="15" customHeight="1">
      <c r="C35" s="170"/>
      <c r="E35" s="153"/>
      <c r="F35" s="88"/>
      <c r="G35" s="155"/>
      <c r="I35" s="53" t="s">
        <v>72</v>
      </c>
      <c r="K35" s="156"/>
      <c r="L35" s="157"/>
      <c r="M35" s="166"/>
      <c r="N35" s="166"/>
      <c r="O35" s="172"/>
      <c r="P35" s="172"/>
      <c r="Q35" s="55"/>
      <c r="R35" s="129">
        <f t="shared" si="5"/>
        <v>0</v>
      </c>
      <c r="S35" s="174"/>
      <c r="T35" s="173"/>
      <c r="U35" s="54"/>
      <c r="V35" s="182"/>
      <c r="W35" s="54"/>
      <c r="X35" s="181"/>
      <c r="Z35" s="173"/>
      <c r="AB35" s="194"/>
    </row>
    <row r="36" spans="2:28" ht="15" customHeight="1">
      <c r="C36" s="169">
        <v>2.2999999999999998</v>
      </c>
      <c r="E36" s="152"/>
      <c r="F36" s="88" t="str">
        <f>UPPER(E36)</f>
        <v/>
      </c>
      <c r="G36" s="154">
        <f>IF(F36="A",75,IF(F36="B",50,IF(F36="C",25,IF(F36="D",10,0))))</f>
        <v>0</v>
      </c>
      <c r="I36" s="53" t="s">
        <v>73</v>
      </c>
      <c r="K36" s="156"/>
      <c r="L36" s="157"/>
      <c r="M36" s="166"/>
      <c r="N36" s="166"/>
      <c r="O36" s="172"/>
      <c r="P36" s="172"/>
      <c r="Q36" s="55"/>
      <c r="R36" s="129">
        <f t="shared" si="5"/>
        <v>0</v>
      </c>
      <c r="S36" s="174">
        <f t="shared" ref="S36" si="7">AVERAGE(R36:R37)</f>
        <v>0</v>
      </c>
      <c r="T36" s="173"/>
      <c r="U36" s="54"/>
      <c r="V36" s="182"/>
      <c r="W36" s="54"/>
      <c r="X36" s="181"/>
      <c r="Z36" s="173"/>
      <c r="AB36" s="194"/>
    </row>
    <row r="37" spans="2:28" ht="15" customHeight="1">
      <c r="C37" s="170"/>
      <c r="E37" s="153"/>
      <c r="F37" s="88"/>
      <c r="G37" s="155"/>
      <c r="I37" s="53" t="s">
        <v>74</v>
      </c>
      <c r="K37" s="156"/>
      <c r="L37" s="157"/>
      <c r="M37" s="166"/>
      <c r="N37" s="166"/>
      <c r="O37" s="172"/>
      <c r="P37" s="172"/>
      <c r="Q37" s="55"/>
      <c r="R37" s="129">
        <f t="shared" si="5"/>
        <v>0</v>
      </c>
      <c r="S37" s="174"/>
      <c r="T37" s="173"/>
      <c r="U37" s="54"/>
      <c r="V37" s="182"/>
      <c r="W37" s="54"/>
      <c r="X37" s="181"/>
      <c r="Z37" s="173"/>
      <c r="AB37" s="194"/>
    </row>
    <row r="38" spans="2:28" ht="15" customHeight="1">
      <c r="C38" s="169">
        <v>2.4</v>
      </c>
      <c r="E38" s="152"/>
      <c r="F38" s="88" t="str">
        <f>UPPER(E38)</f>
        <v/>
      </c>
      <c r="G38" s="154">
        <f>IF(F38="A",75,IF(F38="B",50,IF(F38="C",25,IF(F38="D",10,0))))</f>
        <v>0</v>
      </c>
      <c r="I38" s="53" t="s">
        <v>75</v>
      </c>
      <c r="K38" s="156"/>
      <c r="L38" s="157"/>
      <c r="M38" s="166"/>
      <c r="N38" s="166"/>
      <c r="O38" s="172"/>
      <c r="P38" s="172"/>
      <c r="Q38" s="55"/>
      <c r="R38" s="129">
        <f t="shared" si="5"/>
        <v>0</v>
      </c>
      <c r="S38" s="174">
        <f t="shared" ref="S38" si="8">AVERAGE(R38:R39)</f>
        <v>0</v>
      </c>
      <c r="T38" s="173"/>
      <c r="U38" s="54"/>
      <c r="V38" s="182"/>
      <c r="W38" s="54"/>
      <c r="X38" s="181"/>
      <c r="Z38" s="173"/>
      <c r="AB38" s="194"/>
    </row>
    <row r="39" spans="2:28" ht="15" customHeight="1">
      <c r="C39" s="170"/>
      <c r="E39" s="153"/>
      <c r="G39" s="155"/>
      <c r="I39" s="53" t="s">
        <v>76</v>
      </c>
      <c r="K39" s="156"/>
      <c r="L39" s="157"/>
      <c r="M39" s="166"/>
      <c r="N39" s="166"/>
      <c r="O39" s="172"/>
      <c r="P39" s="172"/>
      <c r="Q39" s="55"/>
      <c r="R39" s="129">
        <f t="shared" si="5"/>
        <v>0</v>
      </c>
      <c r="S39" s="174"/>
      <c r="T39" s="173"/>
      <c r="U39" s="54"/>
      <c r="V39" s="182"/>
      <c r="W39" s="54"/>
      <c r="X39" s="181"/>
      <c r="Z39" s="173"/>
      <c r="AB39" s="194"/>
    </row>
    <row r="40" spans="2:28" s="39" customFormat="1" ht="7.5" customHeight="1">
      <c r="E40" s="105"/>
      <c r="F40" s="89"/>
      <c r="G40" s="106"/>
      <c r="H40" s="41"/>
      <c r="K40" s="130"/>
      <c r="L40" s="40"/>
      <c r="M40" s="40"/>
      <c r="N40" s="40"/>
      <c r="O40" s="41"/>
      <c r="P40" s="41"/>
      <c r="Q40" s="42"/>
      <c r="R40" s="131"/>
      <c r="S40" s="145"/>
    </row>
    <row r="41" spans="2:28" s="39" customFormat="1" ht="18.75">
      <c r="B41" s="95" t="s">
        <v>58</v>
      </c>
      <c r="C41" s="95"/>
      <c r="D41" s="95"/>
      <c r="E41" s="107"/>
      <c r="F41" s="98" t="s">
        <v>53</v>
      </c>
      <c r="G41" s="108"/>
      <c r="H41" s="95"/>
      <c r="I41" s="95"/>
      <c r="J41" s="95"/>
      <c r="K41" s="158" t="s">
        <v>106</v>
      </c>
      <c r="L41" s="159"/>
      <c r="M41" s="159"/>
      <c r="N41" s="159"/>
      <c r="O41" s="159"/>
      <c r="P41" s="159"/>
      <c r="Q41" s="159"/>
      <c r="R41" s="160"/>
      <c r="S41" s="146"/>
      <c r="T41" s="95"/>
      <c r="U41" s="95"/>
      <c r="V41" s="95"/>
      <c r="W41" s="95"/>
      <c r="X41" s="95"/>
      <c r="Y41" s="95"/>
      <c r="Z41" s="95"/>
      <c r="AA41" s="95"/>
      <c r="AB41" s="95"/>
    </row>
    <row r="42" spans="2:28" s="50" customFormat="1" ht="26.25" customHeight="1">
      <c r="B42" s="49"/>
      <c r="C42" s="49" t="s">
        <v>13</v>
      </c>
      <c r="D42" s="49"/>
      <c r="E42" s="99" t="s">
        <v>14</v>
      </c>
      <c r="F42" s="49"/>
      <c r="G42" s="100" t="s">
        <v>52</v>
      </c>
      <c r="H42" s="49"/>
      <c r="I42" s="49" t="s">
        <v>13</v>
      </c>
      <c r="J42" s="49"/>
      <c r="K42" s="161" t="s">
        <v>47</v>
      </c>
      <c r="L42" s="162"/>
      <c r="M42" s="162" t="s">
        <v>49</v>
      </c>
      <c r="N42" s="162"/>
      <c r="O42" s="171" t="s">
        <v>48</v>
      </c>
      <c r="P42" s="171"/>
      <c r="Q42" s="49"/>
      <c r="R42" s="124" t="s">
        <v>46</v>
      </c>
      <c r="S42" s="147"/>
      <c r="T42" s="49" t="s">
        <v>3</v>
      </c>
      <c r="U42" s="51"/>
      <c r="V42" s="49" t="s">
        <v>31</v>
      </c>
      <c r="W42" s="49"/>
      <c r="X42" s="49" t="s">
        <v>1</v>
      </c>
      <c r="Y42" s="49"/>
      <c r="Z42" s="49" t="s">
        <v>30</v>
      </c>
      <c r="AA42" s="49"/>
      <c r="AB42" s="49" t="s">
        <v>32</v>
      </c>
    </row>
    <row r="43" spans="2:28" s="57" customFormat="1" ht="7.5" customHeight="1">
      <c r="C43" s="58"/>
      <c r="E43" s="105"/>
      <c r="F43" s="89"/>
      <c r="G43" s="106"/>
      <c r="I43" s="58"/>
      <c r="K43" s="127"/>
      <c r="L43" s="85"/>
      <c r="M43" s="85"/>
      <c r="N43" s="85"/>
      <c r="O43" s="113"/>
      <c r="P43" s="113"/>
      <c r="Q43" s="59"/>
      <c r="R43" s="128"/>
      <c r="S43" s="144"/>
      <c r="T43" s="61"/>
      <c r="U43" s="54"/>
      <c r="V43" s="59"/>
      <c r="W43" s="60"/>
      <c r="X43" s="59"/>
      <c r="Z43" s="61"/>
      <c r="AB43" s="61"/>
    </row>
    <row r="44" spans="2:28" ht="15" customHeight="1">
      <c r="C44" s="167">
        <v>3.1</v>
      </c>
      <c r="E44" s="152"/>
      <c r="F44" s="88" t="str">
        <f>UPPER(E44)</f>
        <v/>
      </c>
      <c r="G44" s="154">
        <f>IF(F44="A",75,IF(F44="B",50,IF(F44="C",25,IF(F44="D",10,0))))</f>
        <v>0</v>
      </c>
      <c r="I44" s="115" t="s">
        <v>78</v>
      </c>
      <c r="K44" s="156"/>
      <c r="L44" s="157"/>
      <c r="M44" s="166"/>
      <c r="N44" s="166"/>
      <c r="O44" s="172"/>
      <c r="P44" s="172"/>
      <c r="Q44" s="55"/>
      <c r="R44" s="129">
        <f>SUM(K44:O44)/3</f>
        <v>0</v>
      </c>
      <c r="S44" s="174">
        <f>AVERAGE(R44:R45)</f>
        <v>0</v>
      </c>
      <c r="T44" s="173">
        <f>IF(I7="Silver &amp; Gold",(AVERAGE(R44:R53)),(AVERAGE(G44:G52)))</f>
        <v>0</v>
      </c>
      <c r="U44" s="54"/>
      <c r="V44" s="182"/>
      <c r="W44" s="54"/>
      <c r="X44" s="181">
        <v>1</v>
      </c>
      <c r="Z44" s="173">
        <f>T44*X44</f>
        <v>0</v>
      </c>
      <c r="AB44" s="194">
        <f>V44*X44</f>
        <v>0</v>
      </c>
    </row>
    <row r="45" spans="2:28" ht="15" customHeight="1">
      <c r="C45" s="168"/>
      <c r="E45" s="153"/>
      <c r="F45" s="88"/>
      <c r="G45" s="155"/>
      <c r="I45" s="115" t="s">
        <v>83</v>
      </c>
      <c r="K45" s="156"/>
      <c r="L45" s="157"/>
      <c r="M45" s="163"/>
      <c r="N45" s="157"/>
      <c r="O45" s="164"/>
      <c r="P45" s="165"/>
      <c r="Q45" s="55"/>
      <c r="R45" s="129">
        <f t="shared" ref="R45:R53" si="9">SUM(K45:O45)/3</f>
        <v>0</v>
      </c>
      <c r="S45" s="174"/>
      <c r="T45" s="173"/>
      <c r="U45" s="54"/>
      <c r="V45" s="182"/>
      <c r="W45" s="54"/>
      <c r="X45" s="181"/>
      <c r="Z45" s="173"/>
      <c r="AB45" s="194"/>
    </row>
    <row r="46" spans="2:28" ht="15" customHeight="1">
      <c r="C46" s="167">
        <v>3.2</v>
      </c>
      <c r="E46" s="152"/>
      <c r="F46" s="88" t="str">
        <f>UPPER(E46)</f>
        <v/>
      </c>
      <c r="G46" s="154">
        <f>IF(F46="A",75,IF(F46="B",50,IF(F46="C",25,IF(F46="D",10,0))))</f>
        <v>0</v>
      </c>
      <c r="I46" s="115" t="s">
        <v>79</v>
      </c>
      <c r="K46" s="156"/>
      <c r="L46" s="157"/>
      <c r="M46" s="166"/>
      <c r="N46" s="166"/>
      <c r="O46" s="172"/>
      <c r="P46" s="172"/>
      <c r="Q46" s="55"/>
      <c r="R46" s="129">
        <f t="shared" si="9"/>
        <v>0</v>
      </c>
      <c r="S46" s="174">
        <f t="shared" ref="S46" si="10">AVERAGE(R46:R47)</f>
        <v>0</v>
      </c>
      <c r="T46" s="173"/>
      <c r="U46" s="54"/>
      <c r="V46" s="182"/>
      <c r="W46" s="54"/>
      <c r="X46" s="181"/>
      <c r="Z46" s="173"/>
      <c r="AB46" s="194"/>
    </row>
    <row r="47" spans="2:28" ht="15" customHeight="1">
      <c r="C47" s="168"/>
      <c r="E47" s="153"/>
      <c r="F47" s="88"/>
      <c r="G47" s="155"/>
      <c r="I47" s="115" t="s">
        <v>84</v>
      </c>
      <c r="K47" s="156"/>
      <c r="L47" s="157"/>
      <c r="M47" s="163"/>
      <c r="N47" s="157"/>
      <c r="O47" s="164"/>
      <c r="P47" s="165"/>
      <c r="Q47" s="55"/>
      <c r="R47" s="129">
        <f t="shared" si="9"/>
        <v>0</v>
      </c>
      <c r="S47" s="174"/>
      <c r="T47" s="173"/>
      <c r="U47" s="54"/>
      <c r="V47" s="182"/>
      <c r="W47" s="54"/>
      <c r="X47" s="181"/>
      <c r="Z47" s="173"/>
      <c r="AB47" s="194"/>
    </row>
    <row r="48" spans="2:28" ht="15" customHeight="1">
      <c r="C48" s="167">
        <v>3.3</v>
      </c>
      <c r="E48" s="152"/>
      <c r="F48" s="88" t="str">
        <f>UPPER(E48)</f>
        <v/>
      </c>
      <c r="G48" s="154">
        <f>IF(F48="A",75,IF(F48="B",50,IF(F48="C",25,IF(F48="D",10,0))))</f>
        <v>0</v>
      </c>
      <c r="I48" s="115" t="s">
        <v>80</v>
      </c>
      <c r="K48" s="156"/>
      <c r="L48" s="157"/>
      <c r="M48" s="166"/>
      <c r="N48" s="166"/>
      <c r="O48" s="172"/>
      <c r="P48" s="172"/>
      <c r="Q48" s="55"/>
      <c r="R48" s="129">
        <f t="shared" si="9"/>
        <v>0</v>
      </c>
      <c r="S48" s="174">
        <f t="shared" ref="S48" si="11">AVERAGE(R48:R49)</f>
        <v>0</v>
      </c>
      <c r="T48" s="173"/>
      <c r="U48" s="54"/>
      <c r="V48" s="182"/>
      <c r="W48" s="54"/>
      <c r="X48" s="181"/>
      <c r="Z48" s="173"/>
      <c r="AB48" s="194"/>
    </row>
    <row r="49" spans="3:28" ht="15" customHeight="1">
      <c r="C49" s="168"/>
      <c r="E49" s="153"/>
      <c r="F49" s="88"/>
      <c r="G49" s="155"/>
      <c r="I49" s="115" t="s">
        <v>85</v>
      </c>
      <c r="K49" s="156"/>
      <c r="L49" s="157"/>
      <c r="M49" s="163"/>
      <c r="N49" s="157"/>
      <c r="O49" s="164"/>
      <c r="P49" s="165"/>
      <c r="Q49" s="55"/>
      <c r="R49" s="129">
        <f t="shared" si="9"/>
        <v>0</v>
      </c>
      <c r="S49" s="174"/>
      <c r="T49" s="173"/>
      <c r="U49" s="54"/>
      <c r="V49" s="182"/>
      <c r="W49" s="54"/>
      <c r="X49" s="181"/>
      <c r="Z49" s="173"/>
      <c r="AB49" s="194"/>
    </row>
    <row r="50" spans="3:28" ht="15" customHeight="1">
      <c r="C50" s="167">
        <v>3.4</v>
      </c>
      <c r="E50" s="152"/>
      <c r="F50" s="88" t="str">
        <f>UPPER(E50)</f>
        <v/>
      </c>
      <c r="G50" s="154">
        <f>IF(F50="A",75,IF(F50="B",50,IF(F50="C",25,IF(F50="D",10,0))))</f>
        <v>0</v>
      </c>
      <c r="I50" s="115" t="s">
        <v>81</v>
      </c>
      <c r="K50" s="156"/>
      <c r="L50" s="157"/>
      <c r="M50" s="166"/>
      <c r="N50" s="166"/>
      <c r="O50" s="172"/>
      <c r="P50" s="172"/>
      <c r="Q50" s="55"/>
      <c r="R50" s="129">
        <f t="shared" si="9"/>
        <v>0</v>
      </c>
      <c r="S50" s="174">
        <f t="shared" ref="S50" si="12">AVERAGE(R50:R51)</f>
        <v>0</v>
      </c>
      <c r="T50" s="173"/>
      <c r="U50" s="54"/>
      <c r="V50" s="182"/>
      <c r="W50" s="54"/>
      <c r="X50" s="181"/>
      <c r="Z50" s="173"/>
      <c r="AB50" s="194"/>
    </row>
    <row r="51" spans="3:28" ht="15" customHeight="1">
      <c r="C51" s="168"/>
      <c r="E51" s="153"/>
      <c r="F51" s="88"/>
      <c r="G51" s="155"/>
      <c r="I51" s="115" t="s">
        <v>86</v>
      </c>
      <c r="K51" s="156"/>
      <c r="L51" s="157"/>
      <c r="M51" s="163"/>
      <c r="N51" s="157"/>
      <c r="O51" s="164"/>
      <c r="P51" s="165"/>
      <c r="Q51" s="55"/>
      <c r="R51" s="129">
        <f t="shared" si="9"/>
        <v>0</v>
      </c>
      <c r="S51" s="174"/>
      <c r="T51" s="173"/>
      <c r="U51" s="54"/>
      <c r="V51" s="182"/>
      <c r="W51" s="54"/>
      <c r="X51" s="181"/>
      <c r="Z51" s="173"/>
      <c r="AB51" s="194"/>
    </row>
    <row r="52" spans="3:28" ht="15" customHeight="1">
      <c r="C52" s="167">
        <v>3.5</v>
      </c>
      <c r="E52" s="152"/>
      <c r="F52" s="88" t="str">
        <f>UPPER(E52)</f>
        <v/>
      </c>
      <c r="G52" s="154">
        <f>IF(F52="A",75,IF(F52="B",50,IF(F52="C",25,IF(F52="D",10,0))))</f>
        <v>0</v>
      </c>
      <c r="I52" s="115" t="s">
        <v>82</v>
      </c>
      <c r="K52" s="156"/>
      <c r="L52" s="157"/>
      <c r="M52" s="163"/>
      <c r="N52" s="157"/>
      <c r="O52" s="164"/>
      <c r="P52" s="165"/>
      <c r="Q52" s="55"/>
      <c r="R52" s="129">
        <f t="shared" si="9"/>
        <v>0</v>
      </c>
      <c r="S52" s="174">
        <f t="shared" ref="S52" si="13">AVERAGE(R52:R53)</f>
        <v>0</v>
      </c>
      <c r="T52" s="173"/>
      <c r="U52" s="54"/>
      <c r="V52" s="182"/>
      <c r="W52" s="54"/>
      <c r="X52" s="181"/>
      <c r="Z52" s="173"/>
      <c r="AB52" s="194"/>
    </row>
    <row r="53" spans="3:28" ht="15" customHeight="1">
      <c r="C53" s="168"/>
      <c r="E53" s="153"/>
      <c r="G53" s="155"/>
      <c r="I53" s="115" t="s">
        <v>87</v>
      </c>
      <c r="K53" s="156"/>
      <c r="L53" s="157"/>
      <c r="M53" s="166"/>
      <c r="N53" s="166"/>
      <c r="O53" s="172"/>
      <c r="P53" s="172"/>
      <c r="Q53" s="55"/>
      <c r="R53" s="129">
        <f t="shared" si="9"/>
        <v>0</v>
      </c>
      <c r="S53" s="174"/>
      <c r="T53" s="173"/>
      <c r="U53" s="54"/>
      <c r="V53" s="182"/>
      <c r="W53" s="54"/>
      <c r="X53" s="181"/>
      <c r="Z53" s="173"/>
      <c r="AB53" s="194"/>
    </row>
    <row r="54" spans="3:28" s="57" customFormat="1" ht="7.5" customHeight="1">
      <c r="C54" s="58"/>
      <c r="E54" s="105"/>
      <c r="F54" s="89"/>
      <c r="G54" s="106"/>
      <c r="I54" s="58"/>
      <c r="K54" s="127"/>
      <c r="L54" s="85"/>
      <c r="M54" s="85"/>
      <c r="N54" s="85"/>
      <c r="O54" s="113"/>
      <c r="P54" s="113"/>
      <c r="Q54" s="59"/>
      <c r="R54" s="128"/>
      <c r="S54" s="144"/>
      <c r="T54" s="61"/>
      <c r="U54" s="54"/>
      <c r="V54" s="59"/>
      <c r="W54" s="60"/>
      <c r="X54" s="59"/>
      <c r="Z54" s="61"/>
      <c r="AB54" s="61"/>
    </row>
    <row r="55" spans="3:28" ht="15" customHeight="1">
      <c r="C55" s="167">
        <v>4.0999999999999996</v>
      </c>
      <c r="E55" s="152"/>
      <c r="F55" s="88" t="str">
        <f>UPPER(E55)</f>
        <v/>
      </c>
      <c r="G55" s="154">
        <f>IF(F55="A",75,IF(F55="B",50,IF(F55="C",25,IF(F55="D",10,0))))</f>
        <v>0</v>
      </c>
      <c r="I55" s="115" t="s">
        <v>88</v>
      </c>
      <c r="K55" s="156"/>
      <c r="L55" s="157"/>
      <c r="M55" s="166"/>
      <c r="N55" s="166"/>
      <c r="O55" s="172"/>
      <c r="P55" s="172"/>
      <c r="Q55" s="55"/>
      <c r="R55" s="129">
        <f>SUM(K55:O55)/3</f>
        <v>0</v>
      </c>
      <c r="S55" s="174">
        <f>AVERAGE(R55:R56)</f>
        <v>0</v>
      </c>
      <c r="T55" s="173">
        <f>IF(I7="Silver &amp; Gold",(AVERAGE(R55:R62)),(AVERAGE(G55:G61)))</f>
        <v>0</v>
      </c>
      <c r="U55" s="54"/>
      <c r="V55" s="182"/>
      <c r="W55" s="54"/>
      <c r="X55" s="181">
        <v>2</v>
      </c>
      <c r="Z55" s="173">
        <f>T55*X55</f>
        <v>0</v>
      </c>
      <c r="AB55" s="194">
        <f>V55*X55</f>
        <v>0</v>
      </c>
    </row>
    <row r="56" spans="3:28" ht="15" customHeight="1">
      <c r="C56" s="168"/>
      <c r="E56" s="153"/>
      <c r="F56" s="88"/>
      <c r="G56" s="155"/>
      <c r="I56" s="115" t="s">
        <v>92</v>
      </c>
      <c r="K56" s="156"/>
      <c r="L56" s="157"/>
      <c r="M56" s="163"/>
      <c r="N56" s="157"/>
      <c r="O56" s="164"/>
      <c r="P56" s="165"/>
      <c r="Q56" s="55"/>
      <c r="R56" s="129">
        <f t="shared" ref="R56:R62" si="14">SUM(K56:O56)/3</f>
        <v>0</v>
      </c>
      <c r="S56" s="174"/>
      <c r="T56" s="173"/>
      <c r="U56" s="54"/>
      <c r="V56" s="182"/>
      <c r="W56" s="54"/>
      <c r="X56" s="181"/>
      <c r="Z56" s="173"/>
      <c r="AB56" s="194"/>
    </row>
    <row r="57" spans="3:28" ht="15" customHeight="1">
      <c r="C57" s="167">
        <v>4.2</v>
      </c>
      <c r="E57" s="152"/>
      <c r="F57" s="88" t="str">
        <f>UPPER(E57)</f>
        <v/>
      </c>
      <c r="G57" s="154">
        <f>IF(F57="A",75,IF(F57="B",50,IF(F57="C",25,IF(F57="D",10,0))))</f>
        <v>0</v>
      </c>
      <c r="I57" s="115" t="s">
        <v>89</v>
      </c>
      <c r="K57" s="156"/>
      <c r="L57" s="157"/>
      <c r="M57" s="166"/>
      <c r="N57" s="166"/>
      <c r="O57" s="172"/>
      <c r="P57" s="172"/>
      <c r="Q57" s="55"/>
      <c r="R57" s="129">
        <f t="shared" si="14"/>
        <v>0</v>
      </c>
      <c r="S57" s="174">
        <f t="shared" ref="S57" si="15">AVERAGE(R57:R58)</f>
        <v>0</v>
      </c>
      <c r="T57" s="173"/>
      <c r="U57" s="54"/>
      <c r="V57" s="182"/>
      <c r="W57" s="54"/>
      <c r="X57" s="181"/>
      <c r="Z57" s="173"/>
      <c r="AB57" s="194"/>
    </row>
    <row r="58" spans="3:28" ht="15" customHeight="1">
      <c r="C58" s="168"/>
      <c r="E58" s="153"/>
      <c r="F58" s="88"/>
      <c r="G58" s="155"/>
      <c r="I58" s="115" t="s">
        <v>93</v>
      </c>
      <c r="K58" s="156"/>
      <c r="L58" s="157"/>
      <c r="M58" s="163"/>
      <c r="N58" s="157"/>
      <c r="O58" s="164"/>
      <c r="P58" s="165"/>
      <c r="Q58" s="55"/>
      <c r="R58" s="129">
        <f t="shared" si="14"/>
        <v>0</v>
      </c>
      <c r="S58" s="174"/>
      <c r="T58" s="173"/>
      <c r="U58" s="54"/>
      <c r="V58" s="182"/>
      <c r="W58" s="54"/>
      <c r="X58" s="181"/>
      <c r="Z58" s="173"/>
      <c r="AB58" s="194"/>
    </row>
    <row r="59" spans="3:28" ht="15" customHeight="1">
      <c r="C59" s="167">
        <v>4.3</v>
      </c>
      <c r="E59" s="152"/>
      <c r="F59" s="88" t="str">
        <f>UPPER(E59)</f>
        <v/>
      </c>
      <c r="G59" s="154">
        <f>IF(F59="A",75,IF(F59="B",50,IF(F59="C",25,IF(F59="D",10,0))))</f>
        <v>0</v>
      </c>
      <c r="I59" s="115" t="s">
        <v>90</v>
      </c>
      <c r="K59" s="156"/>
      <c r="L59" s="157"/>
      <c r="M59" s="166"/>
      <c r="N59" s="166"/>
      <c r="O59" s="172"/>
      <c r="P59" s="172"/>
      <c r="Q59" s="55"/>
      <c r="R59" s="129">
        <f t="shared" si="14"/>
        <v>0</v>
      </c>
      <c r="S59" s="174">
        <f t="shared" ref="S59" si="16">AVERAGE(R59:R60)</f>
        <v>0</v>
      </c>
      <c r="T59" s="173"/>
      <c r="U59" s="54"/>
      <c r="V59" s="182"/>
      <c r="W59" s="54"/>
      <c r="X59" s="181"/>
      <c r="Z59" s="173"/>
      <c r="AB59" s="194"/>
    </row>
    <row r="60" spans="3:28" ht="15" customHeight="1">
      <c r="C60" s="168"/>
      <c r="E60" s="153"/>
      <c r="F60" s="88"/>
      <c r="G60" s="155"/>
      <c r="I60" s="115" t="s">
        <v>94</v>
      </c>
      <c r="K60" s="156"/>
      <c r="L60" s="157"/>
      <c r="M60" s="163"/>
      <c r="N60" s="157"/>
      <c r="O60" s="164"/>
      <c r="P60" s="165"/>
      <c r="Q60" s="55"/>
      <c r="R60" s="129">
        <f t="shared" si="14"/>
        <v>0</v>
      </c>
      <c r="S60" s="174"/>
      <c r="T60" s="173"/>
      <c r="U60" s="54"/>
      <c r="V60" s="182"/>
      <c r="W60" s="54"/>
      <c r="X60" s="181"/>
      <c r="Z60" s="173"/>
      <c r="AB60" s="194"/>
    </row>
    <row r="61" spans="3:28" ht="15" customHeight="1">
      <c r="C61" s="167">
        <v>4.4000000000000004</v>
      </c>
      <c r="E61" s="152"/>
      <c r="F61" s="88" t="str">
        <f>UPPER(E61)</f>
        <v/>
      </c>
      <c r="G61" s="154">
        <f>IF(F61="A",75,IF(F61="B",50,IF(F61="C",25,IF(F61="D",10,0))))</f>
        <v>0</v>
      </c>
      <c r="I61" s="115" t="s">
        <v>95</v>
      </c>
      <c r="K61" s="156"/>
      <c r="L61" s="157"/>
      <c r="M61" s="163"/>
      <c r="N61" s="157"/>
      <c r="O61" s="164"/>
      <c r="P61" s="165"/>
      <c r="Q61" s="55"/>
      <c r="R61" s="129">
        <f t="shared" si="14"/>
        <v>0</v>
      </c>
      <c r="S61" s="174">
        <f t="shared" ref="S61" si="17">AVERAGE(R61:R62)</f>
        <v>0</v>
      </c>
      <c r="T61" s="173"/>
      <c r="U61" s="54"/>
      <c r="V61" s="182"/>
      <c r="W61" s="54"/>
      <c r="X61" s="181"/>
      <c r="Z61" s="173"/>
      <c r="AB61" s="194"/>
    </row>
    <row r="62" spans="3:28" ht="15" customHeight="1">
      <c r="C62" s="168"/>
      <c r="E62" s="153"/>
      <c r="G62" s="155"/>
      <c r="I62" s="115" t="s">
        <v>91</v>
      </c>
      <c r="K62" s="156"/>
      <c r="L62" s="157"/>
      <c r="M62" s="166"/>
      <c r="N62" s="166"/>
      <c r="O62" s="172"/>
      <c r="P62" s="172"/>
      <c r="Q62" s="55"/>
      <c r="R62" s="129">
        <f t="shared" si="14"/>
        <v>0</v>
      </c>
      <c r="S62" s="174"/>
      <c r="T62" s="173"/>
      <c r="U62" s="54"/>
      <c r="V62" s="182"/>
      <c r="W62" s="54"/>
      <c r="X62" s="181"/>
      <c r="Z62" s="173"/>
      <c r="AB62" s="194"/>
    </row>
    <row r="63" spans="3:28" s="57" customFormat="1" ht="7.5" customHeight="1">
      <c r="C63" s="58"/>
      <c r="E63" s="105"/>
      <c r="F63" s="89"/>
      <c r="G63" s="106"/>
      <c r="I63" s="58"/>
      <c r="K63" s="127"/>
      <c r="L63" s="85"/>
      <c r="M63" s="85"/>
      <c r="N63" s="85"/>
      <c r="O63" s="113"/>
      <c r="P63" s="113"/>
      <c r="Q63" s="59"/>
      <c r="R63" s="128"/>
      <c r="S63" s="144"/>
      <c r="T63" s="61"/>
      <c r="U63" s="54"/>
      <c r="V63" s="59"/>
      <c r="W63" s="60"/>
      <c r="X63" s="59"/>
      <c r="Z63" s="61"/>
      <c r="AB63" s="61"/>
    </row>
    <row r="64" spans="3:28" ht="15" customHeight="1">
      <c r="C64" s="167">
        <v>5.0999999999999996</v>
      </c>
      <c r="E64" s="152"/>
      <c r="F64" s="88" t="str">
        <f>UPPER(E64)</f>
        <v/>
      </c>
      <c r="G64" s="154">
        <f>IF(F64="A",75,IF(F64="B",50,IF(F64="C",25,IF(F64="D",10,0))))</f>
        <v>0</v>
      </c>
      <c r="I64" s="115" t="s">
        <v>96</v>
      </c>
      <c r="K64" s="156"/>
      <c r="L64" s="157"/>
      <c r="M64" s="166"/>
      <c r="N64" s="166"/>
      <c r="O64" s="172"/>
      <c r="P64" s="172"/>
      <c r="Q64" s="55"/>
      <c r="R64" s="129">
        <f>SUM(K64:O64)/3</f>
        <v>0</v>
      </c>
      <c r="S64" s="174">
        <f>AVERAGE(R64:R65)</f>
        <v>0</v>
      </c>
      <c r="T64" s="173">
        <f>IF(I7="Silver &amp; Gold",(AVERAGE(R64:R73)),(AVERAGE(G64:G72)))</f>
        <v>0</v>
      </c>
      <c r="U64" s="54"/>
      <c r="V64" s="182"/>
      <c r="W64" s="54"/>
      <c r="X64" s="181">
        <v>1</v>
      </c>
      <c r="Z64" s="173">
        <f>T64*X64</f>
        <v>0</v>
      </c>
      <c r="AB64" s="194">
        <f>V64*X64</f>
        <v>0</v>
      </c>
    </row>
    <row r="65" spans="2:28" ht="15" customHeight="1">
      <c r="C65" s="168"/>
      <c r="E65" s="153"/>
      <c r="F65" s="88"/>
      <c r="G65" s="155"/>
      <c r="I65" s="115" t="s">
        <v>105</v>
      </c>
      <c r="K65" s="156"/>
      <c r="L65" s="157"/>
      <c r="M65" s="163"/>
      <c r="N65" s="157"/>
      <c r="O65" s="164"/>
      <c r="P65" s="165"/>
      <c r="Q65" s="55"/>
      <c r="R65" s="129">
        <f t="shared" ref="R65:R73" si="18">SUM(K65:O65)/3</f>
        <v>0</v>
      </c>
      <c r="S65" s="174"/>
      <c r="T65" s="173"/>
      <c r="U65" s="54"/>
      <c r="V65" s="182"/>
      <c r="W65" s="54"/>
      <c r="X65" s="181"/>
      <c r="Z65" s="173"/>
      <c r="AB65" s="194"/>
    </row>
    <row r="66" spans="2:28" ht="15" customHeight="1">
      <c r="C66" s="167">
        <v>5.2</v>
      </c>
      <c r="E66" s="152"/>
      <c r="F66" s="88" t="str">
        <f>UPPER(E66)</f>
        <v/>
      </c>
      <c r="G66" s="154">
        <f>IF(F66="A",75,IF(F66="B",50,IF(F66="C",25,IF(F66="D",10,0))))</f>
        <v>0</v>
      </c>
      <c r="I66" s="115" t="s">
        <v>97</v>
      </c>
      <c r="K66" s="156"/>
      <c r="L66" s="157"/>
      <c r="M66" s="166"/>
      <c r="N66" s="166"/>
      <c r="O66" s="172"/>
      <c r="P66" s="172"/>
      <c r="Q66" s="55"/>
      <c r="R66" s="129">
        <f t="shared" si="18"/>
        <v>0</v>
      </c>
      <c r="S66" s="174">
        <f t="shared" ref="S66" si="19">AVERAGE(R66:R67)</f>
        <v>0</v>
      </c>
      <c r="T66" s="173"/>
      <c r="U66" s="54"/>
      <c r="V66" s="182"/>
      <c r="W66" s="54"/>
      <c r="X66" s="181"/>
      <c r="Z66" s="173"/>
      <c r="AB66" s="194"/>
    </row>
    <row r="67" spans="2:28" ht="15" customHeight="1">
      <c r="C67" s="168"/>
      <c r="E67" s="153"/>
      <c r="F67" s="88"/>
      <c r="G67" s="155"/>
      <c r="I67" s="115" t="s">
        <v>104</v>
      </c>
      <c r="K67" s="156"/>
      <c r="L67" s="157"/>
      <c r="M67" s="163"/>
      <c r="N67" s="157"/>
      <c r="O67" s="164"/>
      <c r="P67" s="165"/>
      <c r="Q67" s="55"/>
      <c r="R67" s="129">
        <f t="shared" si="18"/>
        <v>0</v>
      </c>
      <c r="S67" s="174"/>
      <c r="T67" s="173"/>
      <c r="U67" s="54"/>
      <c r="V67" s="182"/>
      <c r="W67" s="54"/>
      <c r="X67" s="181"/>
      <c r="Z67" s="173"/>
      <c r="AB67" s="194"/>
    </row>
    <row r="68" spans="2:28" ht="15" customHeight="1">
      <c r="C68" s="167">
        <v>5.3</v>
      </c>
      <c r="E68" s="152"/>
      <c r="F68" s="88" t="str">
        <f>UPPER(E68)</f>
        <v/>
      </c>
      <c r="G68" s="154">
        <f>IF(F68="A",75,IF(F68="B",50,IF(F68="C",25,IF(F68="D",10,0))))</f>
        <v>0</v>
      </c>
      <c r="I68" s="115" t="s">
        <v>98</v>
      </c>
      <c r="K68" s="156"/>
      <c r="L68" s="157"/>
      <c r="M68" s="166"/>
      <c r="N68" s="166"/>
      <c r="O68" s="172"/>
      <c r="P68" s="172"/>
      <c r="Q68" s="55"/>
      <c r="R68" s="129">
        <f t="shared" si="18"/>
        <v>0</v>
      </c>
      <c r="S68" s="174">
        <f t="shared" ref="S68" si="20">AVERAGE(R68:R69)</f>
        <v>0</v>
      </c>
      <c r="T68" s="173"/>
      <c r="U68" s="54"/>
      <c r="V68" s="182"/>
      <c r="W68" s="54"/>
      <c r="X68" s="181"/>
      <c r="Z68" s="173"/>
      <c r="AB68" s="194"/>
    </row>
    <row r="69" spans="2:28" ht="15" customHeight="1">
      <c r="C69" s="168"/>
      <c r="E69" s="153"/>
      <c r="F69" s="88"/>
      <c r="G69" s="155"/>
      <c r="I69" s="115" t="s">
        <v>103</v>
      </c>
      <c r="K69" s="156"/>
      <c r="L69" s="157"/>
      <c r="M69" s="163"/>
      <c r="N69" s="157"/>
      <c r="O69" s="164"/>
      <c r="P69" s="165"/>
      <c r="Q69" s="55"/>
      <c r="R69" s="129">
        <f t="shared" si="18"/>
        <v>0</v>
      </c>
      <c r="S69" s="174"/>
      <c r="T69" s="173"/>
      <c r="U69" s="54"/>
      <c r="V69" s="182"/>
      <c r="W69" s="54"/>
      <c r="X69" s="181"/>
      <c r="Z69" s="173"/>
      <c r="AB69" s="194"/>
    </row>
    <row r="70" spans="2:28" ht="15" customHeight="1">
      <c r="C70" s="167">
        <v>5.4</v>
      </c>
      <c r="E70" s="152"/>
      <c r="F70" s="88" t="str">
        <f>UPPER(E70)</f>
        <v/>
      </c>
      <c r="G70" s="154">
        <f>IF(F70="A",75,IF(F70="B",50,IF(F70="C",25,IF(F70="D",10,0))))</f>
        <v>0</v>
      </c>
      <c r="I70" s="115" t="s">
        <v>99</v>
      </c>
      <c r="K70" s="156"/>
      <c r="L70" s="157"/>
      <c r="M70" s="166"/>
      <c r="N70" s="166"/>
      <c r="O70" s="172"/>
      <c r="P70" s="172"/>
      <c r="Q70" s="55"/>
      <c r="R70" s="129">
        <f t="shared" si="18"/>
        <v>0</v>
      </c>
      <c r="S70" s="174">
        <f t="shared" ref="S70" si="21">AVERAGE(R70:R71)</f>
        <v>0</v>
      </c>
      <c r="T70" s="173"/>
      <c r="U70" s="54"/>
      <c r="V70" s="182"/>
      <c r="W70" s="54"/>
      <c r="X70" s="181"/>
      <c r="Z70" s="173"/>
      <c r="AB70" s="194"/>
    </row>
    <row r="71" spans="2:28" ht="15" customHeight="1">
      <c r="C71" s="168"/>
      <c r="E71" s="153"/>
      <c r="F71" s="88"/>
      <c r="G71" s="155"/>
      <c r="I71" s="115" t="s">
        <v>102</v>
      </c>
      <c r="K71" s="156"/>
      <c r="L71" s="157"/>
      <c r="M71" s="163"/>
      <c r="N71" s="157"/>
      <c r="O71" s="164"/>
      <c r="P71" s="165"/>
      <c r="Q71" s="55"/>
      <c r="R71" s="129">
        <f t="shared" si="18"/>
        <v>0</v>
      </c>
      <c r="S71" s="174"/>
      <c r="T71" s="173"/>
      <c r="U71" s="54"/>
      <c r="V71" s="182"/>
      <c r="W71" s="54"/>
      <c r="X71" s="181"/>
      <c r="Z71" s="173"/>
      <c r="AB71" s="194"/>
    </row>
    <row r="72" spans="2:28" ht="15" customHeight="1">
      <c r="C72" s="167">
        <v>5.5</v>
      </c>
      <c r="E72" s="152"/>
      <c r="F72" s="88" t="str">
        <f>UPPER(E72)</f>
        <v/>
      </c>
      <c r="G72" s="154">
        <f>IF(F72="A",75,IF(F72="B",50,IF(F72="C",25,IF(F72="D",10,0))))</f>
        <v>0</v>
      </c>
      <c r="I72" s="115" t="s">
        <v>101</v>
      </c>
      <c r="K72" s="156"/>
      <c r="L72" s="157"/>
      <c r="M72" s="163"/>
      <c r="N72" s="157"/>
      <c r="O72" s="164"/>
      <c r="P72" s="165"/>
      <c r="Q72" s="55"/>
      <c r="R72" s="129">
        <f t="shared" si="18"/>
        <v>0</v>
      </c>
      <c r="S72" s="174">
        <f t="shared" ref="S72" si="22">AVERAGE(R72:R73)</f>
        <v>0</v>
      </c>
      <c r="T72" s="173"/>
      <c r="U72" s="54"/>
      <c r="V72" s="182"/>
      <c r="W72" s="54"/>
      <c r="X72" s="181"/>
      <c r="Z72" s="173"/>
      <c r="AB72" s="194"/>
    </row>
    <row r="73" spans="2:28" ht="15" customHeight="1">
      <c r="C73" s="168"/>
      <c r="E73" s="153"/>
      <c r="G73" s="155"/>
      <c r="I73" s="115" t="s">
        <v>100</v>
      </c>
      <c r="K73" s="156"/>
      <c r="L73" s="157"/>
      <c r="M73" s="166"/>
      <c r="N73" s="166"/>
      <c r="O73" s="172"/>
      <c r="P73" s="172"/>
      <c r="Q73" s="55"/>
      <c r="R73" s="129">
        <f t="shared" si="18"/>
        <v>0</v>
      </c>
      <c r="S73" s="174"/>
      <c r="T73" s="173"/>
      <c r="U73" s="54"/>
      <c r="V73" s="182"/>
      <c r="W73" s="54"/>
      <c r="X73" s="181"/>
      <c r="Z73" s="173"/>
      <c r="AB73" s="194"/>
    </row>
    <row r="74" spans="2:28" s="39" customFormat="1" ht="7.5" customHeight="1">
      <c r="E74" s="105"/>
      <c r="F74" s="89"/>
      <c r="G74" s="106"/>
      <c r="K74" s="130"/>
      <c r="L74" s="40"/>
      <c r="M74" s="40"/>
      <c r="N74" s="40"/>
      <c r="O74" s="41"/>
      <c r="P74" s="41"/>
      <c r="Q74" s="42"/>
      <c r="R74" s="131"/>
      <c r="T74" s="42"/>
      <c r="V74" s="42"/>
    </row>
    <row r="75" spans="2:28" s="39" customFormat="1" ht="18.75">
      <c r="B75" s="118" t="s">
        <v>55</v>
      </c>
      <c r="D75" s="95"/>
      <c r="E75" s="107"/>
      <c r="F75" s="98" t="s">
        <v>53</v>
      </c>
      <c r="G75" s="108"/>
      <c r="H75" s="95"/>
      <c r="I75" s="118"/>
      <c r="J75" s="95"/>
      <c r="K75" s="158" t="s">
        <v>106</v>
      </c>
      <c r="L75" s="159"/>
      <c r="M75" s="159"/>
      <c r="N75" s="159"/>
      <c r="O75" s="159"/>
      <c r="P75" s="159"/>
      <c r="Q75" s="159"/>
      <c r="R75" s="160"/>
      <c r="S75" s="95"/>
      <c r="T75" s="95"/>
      <c r="U75" s="95"/>
      <c r="V75" s="95"/>
      <c r="W75" s="95"/>
      <c r="X75" s="95"/>
      <c r="Y75" s="95"/>
      <c r="Z75" s="95"/>
      <c r="AA75" s="95"/>
      <c r="AB75" s="95"/>
    </row>
    <row r="76" spans="2:28" s="50" customFormat="1" ht="26.25" customHeight="1">
      <c r="B76" s="97"/>
      <c r="C76" s="97" t="s">
        <v>13</v>
      </c>
      <c r="D76" s="97"/>
      <c r="E76" s="99" t="s">
        <v>14</v>
      </c>
      <c r="F76" s="49"/>
      <c r="G76" s="100" t="s">
        <v>52</v>
      </c>
      <c r="H76" s="84"/>
      <c r="I76" s="97" t="s">
        <v>13</v>
      </c>
      <c r="J76" s="97"/>
      <c r="K76" s="132"/>
      <c r="L76" s="162" t="s">
        <v>50</v>
      </c>
      <c r="M76" s="162"/>
      <c r="N76" s="162" t="s">
        <v>51</v>
      </c>
      <c r="O76" s="162"/>
      <c r="P76" s="49"/>
      <c r="Q76" s="49"/>
      <c r="R76" s="124" t="s">
        <v>46</v>
      </c>
      <c r="S76" s="49"/>
      <c r="T76" s="49" t="s">
        <v>3</v>
      </c>
      <c r="U76" s="51"/>
      <c r="V76" s="49" t="s">
        <v>31</v>
      </c>
      <c r="W76" s="49"/>
      <c r="X76" s="49" t="s">
        <v>1</v>
      </c>
      <c r="Y76" s="49"/>
      <c r="Z76" s="49" t="s">
        <v>30</v>
      </c>
      <c r="AA76" s="49"/>
      <c r="AB76" s="49" t="s">
        <v>32</v>
      </c>
    </row>
    <row r="77" spans="2:28" s="43" customFormat="1" ht="7.5" customHeight="1">
      <c r="C77" s="96"/>
      <c r="D77" s="44"/>
      <c r="E77" s="109"/>
      <c r="F77" s="92"/>
      <c r="G77" s="102"/>
      <c r="I77" s="96"/>
      <c r="J77" s="44"/>
      <c r="K77" s="125"/>
      <c r="L77" s="45"/>
      <c r="M77" s="45"/>
      <c r="N77" s="92"/>
      <c r="O77" s="92"/>
      <c r="P77" s="92"/>
      <c r="Q77" s="46"/>
      <c r="R77" s="126"/>
      <c r="T77" s="45"/>
      <c r="U77" s="52"/>
      <c r="W77" s="45"/>
      <c r="X77" s="45"/>
      <c r="Y77" s="44"/>
      <c r="AA77" s="44"/>
    </row>
    <row r="78" spans="2:28" ht="15" customHeight="1">
      <c r="C78" s="116">
        <v>6.1</v>
      </c>
      <c r="E78" s="103"/>
      <c r="F78" s="88" t="str">
        <f>UPPER(E78)</f>
        <v/>
      </c>
      <c r="G78" s="104">
        <f>IF(F78="A",75,IF(F78="B",50,IF(F78="C",25,IF(F78="D",10,0))))</f>
        <v>0</v>
      </c>
      <c r="I78" s="116">
        <v>6.1</v>
      </c>
      <c r="K78" s="133"/>
      <c r="L78" s="166"/>
      <c r="M78" s="166"/>
      <c r="N78" s="166"/>
      <c r="O78" s="166"/>
      <c r="P78" s="86"/>
      <c r="Q78" s="55"/>
      <c r="R78" s="129">
        <f>SUM(L78,N78)/2</f>
        <v>0</v>
      </c>
      <c r="S78" s="111"/>
      <c r="T78" s="173">
        <f>IF(I7="Silver &amp; Gold",(AVERAGE(R78:R83)),(AVERAGE(G78:G83)))</f>
        <v>0</v>
      </c>
      <c r="U78" s="54"/>
      <c r="V78" s="182"/>
      <c r="W78" s="54"/>
      <c r="X78" s="181">
        <v>2</v>
      </c>
      <c r="Z78" s="173">
        <f>T78*X78</f>
        <v>0</v>
      </c>
      <c r="AB78" s="194">
        <f>V78*X78</f>
        <v>0</v>
      </c>
    </row>
    <row r="79" spans="2:28" ht="15" customHeight="1">
      <c r="C79" s="116">
        <v>6.2</v>
      </c>
      <c r="E79" s="103"/>
      <c r="F79" s="88" t="str">
        <f t="shared" ref="F79:F90" si="23">UPPER(E79)</f>
        <v/>
      </c>
      <c r="G79" s="104">
        <f t="shared" ref="G79:G83" si="24">IF(F79="A",75,IF(F79="B",50,IF(F79="C",25,IF(F79="D",10,0))))</f>
        <v>0</v>
      </c>
      <c r="I79" s="116">
        <v>6.2</v>
      </c>
      <c r="K79" s="133"/>
      <c r="L79" s="166"/>
      <c r="M79" s="166"/>
      <c r="N79" s="166"/>
      <c r="O79" s="166"/>
      <c r="P79" s="86"/>
      <c r="Q79" s="55"/>
      <c r="R79" s="129">
        <f t="shared" ref="R79:R83" si="25">SUM(L79,N79)/2</f>
        <v>0</v>
      </c>
      <c r="S79" s="111"/>
      <c r="T79" s="173"/>
      <c r="U79" s="54"/>
      <c r="V79" s="182"/>
      <c r="W79" s="54"/>
      <c r="X79" s="181"/>
      <c r="Z79" s="173"/>
      <c r="AB79" s="194"/>
    </row>
    <row r="80" spans="2:28" ht="15" customHeight="1">
      <c r="C80" s="116">
        <v>6.3</v>
      </c>
      <c r="E80" s="103"/>
      <c r="F80" s="88" t="str">
        <f t="shared" si="23"/>
        <v/>
      </c>
      <c r="G80" s="104">
        <f t="shared" si="24"/>
        <v>0</v>
      </c>
      <c r="I80" s="116">
        <v>6.3</v>
      </c>
      <c r="K80" s="133"/>
      <c r="L80" s="166"/>
      <c r="M80" s="166"/>
      <c r="N80" s="166"/>
      <c r="O80" s="166"/>
      <c r="P80" s="86"/>
      <c r="Q80" s="55"/>
      <c r="R80" s="129">
        <f t="shared" si="25"/>
        <v>0</v>
      </c>
      <c r="S80" s="111"/>
      <c r="T80" s="173"/>
      <c r="U80" s="54"/>
      <c r="V80" s="182"/>
      <c r="W80" s="54"/>
      <c r="X80" s="181"/>
      <c r="Z80" s="173"/>
      <c r="AB80" s="194"/>
    </row>
    <row r="81" spans="3:28" ht="15" customHeight="1">
      <c r="C81" s="116">
        <v>6.4</v>
      </c>
      <c r="E81" s="103"/>
      <c r="F81" s="88" t="str">
        <f t="shared" si="23"/>
        <v/>
      </c>
      <c r="G81" s="104">
        <f t="shared" si="24"/>
        <v>0</v>
      </c>
      <c r="I81" s="116">
        <v>6.4</v>
      </c>
      <c r="K81" s="133"/>
      <c r="L81" s="166"/>
      <c r="M81" s="166"/>
      <c r="N81" s="166"/>
      <c r="O81" s="166"/>
      <c r="P81" s="86"/>
      <c r="Q81" s="55"/>
      <c r="R81" s="129">
        <f t="shared" si="25"/>
        <v>0</v>
      </c>
      <c r="S81" s="111"/>
      <c r="T81" s="173"/>
      <c r="U81" s="54"/>
      <c r="V81" s="182"/>
      <c r="W81" s="54"/>
      <c r="X81" s="181"/>
      <c r="Z81" s="173"/>
      <c r="AB81" s="194"/>
    </row>
    <row r="82" spans="3:28" ht="15" customHeight="1">
      <c r="C82" s="116">
        <v>6.5</v>
      </c>
      <c r="E82" s="103"/>
      <c r="F82" s="88" t="str">
        <f t="shared" si="23"/>
        <v/>
      </c>
      <c r="G82" s="104">
        <f t="shared" si="24"/>
        <v>0</v>
      </c>
      <c r="I82" s="116">
        <v>6.5</v>
      </c>
      <c r="K82" s="133"/>
      <c r="L82" s="163"/>
      <c r="M82" s="157"/>
      <c r="N82" s="163"/>
      <c r="O82" s="157"/>
      <c r="P82" s="86"/>
      <c r="Q82" s="55"/>
      <c r="R82" s="129">
        <f t="shared" si="25"/>
        <v>0</v>
      </c>
      <c r="S82" s="111"/>
      <c r="T82" s="173"/>
      <c r="U82" s="54"/>
      <c r="V82" s="182"/>
      <c r="W82" s="54"/>
      <c r="X82" s="181"/>
      <c r="Z82" s="173"/>
      <c r="AB82" s="194"/>
    </row>
    <row r="83" spans="3:28" ht="15" customHeight="1">
      <c r="C83" s="116">
        <v>6.6</v>
      </c>
      <c r="E83" s="103"/>
      <c r="F83" s="88" t="str">
        <f t="shared" si="23"/>
        <v/>
      </c>
      <c r="G83" s="104">
        <f t="shared" si="24"/>
        <v>0</v>
      </c>
      <c r="I83" s="116">
        <v>6.6</v>
      </c>
      <c r="K83" s="133"/>
      <c r="L83" s="166"/>
      <c r="M83" s="166"/>
      <c r="N83" s="166"/>
      <c r="O83" s="166"/>
      <c r="P83" s="86"/>
      <c r="Q83" s="55"/>
      <c r="R83" s="129">
        <f t="shared" si="25"/>
        <v>0</v>
      </c>
      <c r="S83" s="111"/>
      <c r="T83" s="173"/>
      <c r="U83" s="54"/>
      <c r="V83" s="182"/>
      <c r="W83" s="54"/>
      <c r="X83" s="181"/>
      <c r="Z83" s="173"/>
      <c r="AB83" s="194"/>
    </row>
    <row r="84" spans="3:28" s="57" customFormat="1" ht="7.5" customHeight="1">
      <c r="C84" s="58"/>
      <c r="E84" s="105"/>
      <c r="F84" s="89"/>
      <c r="G84" s="106"/>
      <c r="I84" s="58"/>
      <c r="K84" s="134"/>
      <c r="L84" s="85"/>
      <c r="M84" s="85"/>
      <c r="N84" s="85"/>
      <c r="O84" s="113"/>
      <c r="P84" s="87"/>
      <c r="Q84" s="59"/>
      <c r="R84" s="128"/>
      <c r="S84" s="112"/>
      <c r="T84" s="61"/>
      <c r="U84" s="54"/>
      <c r="V84" s="59"/>
      <c r="W84" s="60"/>
      <c r="X84" s="59"/>
      <c r="Z84" s="61"/>
      <c r="AB84" s="61"/>
    </row>
    <row r="85" spans="3:28" ht="15" customHeight="1">
      <c r="C85" s="116">
        <v>7.1</v>
      </c>
      <c r="E85" s="103"/>
      <c r="F85" s="88" t="str">
        <f t="shared" si="23"/>
        <v/>
      </c>
      <c r="G85" s="104">
        <f>IF(F85="A",75,IF(F85="B",50,IF(F85="C",25,IF(F85="D",10,0))))</f>
        <v>0</v>
      </c>
      <c r="I85" s="116">
        <v>7.1</v>
      </c>
      <c r="K85" s="133"/>
      <c r="L85" s="166"/>
      <c r="M85" s="166"/>
      <c r="N85" s="166"/>
      <c r="O85" s="166"/>
      <c r="P85" s="86"/>
      <c r="Q85" s="55"/>
      <c r="R85" s="129">
        <f>SUM(L85,N85)/2</f>
        <v>0</v>
      </c>
      <c r="S85" s="111"/>
      <c r="T85" s="173">
        <f>IF(I7="Silver &amp; Gold",(AVERAGE(R85:R90)),(AVERAGE(G85:G90)))</f>
        <v>0</v>
      </c>
      <c r="U85" s="54"/>
      <c r="V85" s="182"/>
      <c r="W85" s="54"/>
      <c r="X85" s="181">
        <v>2</v>
      </c>
      <c r="Z85" s="173">
        <f>T85*X85</f>
        <v>0</v>
      </c>
      <c r="AB85" s="194">
        <f>V85*X85</f>
        <v>0</v>
      </c>
    </row>
    <row r="86" spans="3:28" ht="15" customHeight="1">
      <c r="C86" s="116">
        <v>7.2</v>
      </c>
      <c r="E86" s="103"/>
      <c r="F86" s="88" t="str">
        <f t="shared" si="23"/>
        <v/>
      </c>
      <c r="G86" s="104">
        <f t="shared" ref="G86:G90" si="26">IF(F86="A",75,IF(F86="B",50,IF(F86="C",25,IF(F86="D",10,0))))</f>
        <v>0</v>
      </c>
      <c r="I86" s="116">
        <v>7.2</v>
      </c>
      <c r="K86" s="133"/>
      <c r="L86" s="166"/>
      <c r="M86" s="166"/>
      <c r="N86" s="166"/>
      <c r="O86" s="166"/>
      <c r="P86" s="86"/>
      <c r="Q86" s="55"/>
      <c r="R86" s="129">
        <f t="shared" ref="R86:R90" si="27">SUM(L86,N86)/2</f>
        <v>0</v>
      </c>
      <c r="S86" s="111"/>
      <c r="T86" s="173"/>
      <c r="U86" s="54"/>
      <c r="V86" s="182"/>
      <c r="W86" s="54"/>
      <c r="X86" s="181"/>
      <c r="Z86" s="173"/>
      <c r="AB86" s="194"/>
    </row>
    <row r="87" spans="3:28" ht="15" customHeight="1">
      <c r="C87" s="116">
        <v>7.3</v>
      </c>
      <c r="E87" s="103"/>
      <c r="F87" s="88" t="str">
        <f t="shared" si="23"/>
        <v/>
      </c>
      <c r="G87" s="104">
        <f t="shared" si="26"/>
        <v>0</v>
      </c>
      <c r="I87" s="116">
        <v>7.3</v>
      </c>
      <c r="K87" s="133"/>
      <c r="L87" s="166"/>
      <c r="M87" s="166"/>
      <c r="N87" s="166"/>
      <c r="O87" s="166"/>
      <c r="P87" s="86"/>
      <c r="Q87" s="55"/>
      <c r="R87" s="129">
        <f t="shared" si="27"/>
        <v>0</v>
      </c>
      <c r="S87" s="111"/>
      <c r="T87" s="173"/>
      <c r="U87" s="54"/>
      <c r="V87" s="182"/>
      <c r="W87" s="54"/>
      <c r="X87" s="181"/>
      <c r="Z87" s="173"/>
      <c r="AB87" s="194"/>
    </row>
    <row r="88" spans="3:28" ht="15" customHeight="1">
      <c r="C88" s="116">
        <v>7.4</v>
      </c>
      <c r="E88" s="103"/>
      <c r="F88" s="88" t="str">
        <f t="shared" si="23"/>
        <v/>
      </c>
      <c r="G88" s="104">
        <f t="shared" si="26"/>
        <v>0</v>
      </c>
      <c r="I88" s="116">
        <v>7.4</v>
      </c>
      <c r="K88" s="133"/>
      <c r="L88" s="166"/>
      <c r="M88" s="166"/>
      <c r="N88" s="166"/>
      <c r="O88" s="166"/>
      <c r="P88" s="86"/>
      <c r="Q88" s="55"/>
      <c r="R88" s="129">
        <f t="shared" si="27"/>
        <v>0</v>
      </c>
      <c r="S88" s="111"/>
      <c r="T88" s="173"/>
      <c r="U88" s="54"/>
      <c r="V88" s="182"/>
      <c r="W88" s="54"/>
      <c r="X88" s="181"/>
      <c r="Z88" s="173"/>
      <c r="AB88" s="194"/>
    </row>
    <row r="89" spans="3:28" ht="15" customHeight="1">
      <c r="C89" s="116">
        <v>7.5</v>
      </c>
      <c r="E89" s="103"/>
      <c r="F89" s="88" t="str">
        <f t="shared" si="23"/>
        <v/>
      </c>
      <c r="G89" s="104">
        <f t="shared" si="26"/>
        <v>0</v>
      </c>
      <c r="I89" s="116">
        <v>7.5</v>
      </c>
      <c r="K89" s="133"/>
      <c r="L89" s="163"/>
      <c r="M89" s="157"/>
      <c r="N89" s="163"/>
      <c r="O89" s="157"/>
      <c r="P89" s="86"/>
      <c r="Q89" s="55"/>
      <c r="R89" s="129">
        <f t="shared" si="27"/>
        <v>0</v>
      </c>
      <c r="S89" s="111"/>
      <c r="T89" s="173"/>
      <c r="U89" s="54"/>
      <c r="V89" s="182"/>
      <c r="W89" s="54"/>
      <c r="X89" s="181"/>
      <c r="Z89" s="173"/>
      <c r="AB89" s="194"/>
    </row>
    <row r="90" spans="3:28" ht="15" customHeight="1" thickBot="1">
      <c r="C90" s="116">
        <v>7.6</v>
      </c>
      <c r="E90" s="110"/>
      <c r="F90" s="142" t="str">
        <f t="shared" si="23"/>
        <v/>
      </c>
      <c r="G90" s="143">
        <f t="shared" si="26"/>
        <v>0</v>
      </c>
      <c r="I90" s="116">
        <v>7.6</v>
      </c>
      <c r="K90" s="135"/>
      <c r="L90" s="220"/>
      <c r="M90" s="220"/>
      <c r="N90" s="220"/>
      <c r="O90" s="220"/>
      <c r="P90" s="136"/>
      <c r="Q90" s="137"/>
      <c r="R90" s="138">
        <f t="shared" si="27"/>
        <v>0</v>
      </c>
      <c r="S90" s="111"/>
      <c r="T90" s="173"/>
      <c r="U90" s="54"/>
      <c r="V90" s="182"/>
      <c r="W90" s="54"/>
      <c r="X90" s="181"/>
      <c r="Z90" s="173"/>
      <c r="AB90" s="194"/>
    </row>
  </sheetData>
  <sheetProtection sheet="1" objects="1" scenarios="1" selectLockedCells="1"/>
  <mergeCells count="320">
    <mergeCell ref="O67:P67"/>
    <mergeCell ref="L79:M79"/>
    <mergeCell ref="L80:M80"/>
    <mergeCell ref="L81:M81"/>
    <mergeCell ref="N81:O81"/>
    <mergeCell ref="N76:O76"/>
    <mergeCell ref="N90:O90"/>
    <mergeCell ref="N86:O86"/>
    <mergeCell ref="N87:O87"/>
    <mergeCell ref="N88:O88"/>
    <mergeCell ref="N79:O79"/>
    <mergeCell ref="N80:O80"/>
    <mergeCell ref="N83:O83"/>
    <mergeCell ref="N85:O85"/>
    <mergeCell ref="L90:M90"/>
    <mergeCell ref="K69:L69"/>
    <mergeCell ref="M68:N68"/>
    <mergeCell ref="M70:N70"/>
    <mergeCell ref="M73:N73"/>
    <mergeCell ref="N78:O78"/>
    <mergeCell ref="K75:R75"/>
    <mergeCell ref="K68:L68"/>
    <mergeCell ref="L82:M82"/>
    <mergeCell ref="N82:O82"/>
    <mergeCell ref="K21:L21"/>
    <mergeCell ref="O21:P21"/>
    <mergeCell ref="K19:L19"/>
    <mergeCell ref="C21:C22"/>
    <mergeCell ref="B5:D5"/>
    <mergeCell ref="B6:D6"/>
    <mergeCell ref="B7:D7"/>
    <mergeCell ref="B8:D8"/>
    <mergeCell ref="M39:N39"/>
    <mergeCell ref="M19:N19"/>
    <mergeCell ref="E5:G5"/>
    <mergeCell ref="E6:G6"/>
    <mergeCell ref="E7:G7"/>
    <mergeCell ref="E8:G8"/>
    <mergeCell ref="E18:G18"/>
    <mergeCell ref="K18:R18"/>
    <mergeCell ref="I6:L6"/>
    <mergeCell ref="I7:L7"/>
    <mergeCell ref="O19:P19"/>
    <mergeCell ref="M22:N22"/>
    <mergeCell ref="O22:P22"/>
    <mergeCell ref="M21:N21"/>
    <mergeCell ref="O32:P32"/>
    <mergeCell ref="O34:P34"/>
    <mergeCell ref="Z32:Z39"/>
    <mergeCell ref="AB78:AB83"/>
    <mergeCell ref="AB85:AB90"/>
    <mergeCell ref="AB21:AB30"/>
    <mergeCell ref="AB32:AB39"/>
    <mergeCell ref="AB44:AB53"/>
    <mergeCell ref="AB55:AB62"/>
    <mergeCell ref="AB64:AB73"/>
    <mergeCell ref="Z44:Z53"/>
    <mergeCell ref="Z55:Z62"/>
    <mergeCell ref="Z64:Z73"/>
    <mergeCell ref="Z78:Z83"/>
    <mergeCell ref="Z85:Z90"/>
    <mergeCell ref="V85:V90"/>
    <mergeCell ref="T55:T62"/>
    <mergeCell ref="X85:X90"/>
    <mergeCell ref="V32:V39"/>
    <mergeCell ref="T78:T83"/>
    <mergeCell ref="T85:T90"/>
    <mergeCell ref="T44:T53"/>
    <mergeCell ref="V44:V53"/>
    <mergeCell ref="X78:X83"/>
    <mergeCell ref="X44:X53"/>
    <mergeCell ref="X55:X62"/>
    <mergeCell ref="X32:X39"/>
    <mergeCell ref="X64:X73"/>
    <mergeCell ref="V55:V62"/>
    <mergeCell ref="V64:V73"/>
    <mergeCell ref="V78:V83"/>
    <mergeCell ref="S59:S60"/>
    <mergeCell ref="S61:S62"/>
    <mergeCell ref="S72:S73"/>
    <mergeCell ref="S32:S33"/>
    <mergeCell ref="S34:S35"/>
    <mergeCell ref="S36:S37"/>
    <mergeCell ref="S38:S39"/>
    <mergeCell ref="S55:S56"/>
    <mergeCell ref="S57:S58"/>
    <mergeCell ref="S44:S45"/>
    <mergeCell ref="S46:S47"/>
    <mergeCell ref="S48:S49"/>
    <mergeCell ref="S50:S51"/>
    <mergeCell ref="S52:S53"/>
    <mergeCell ref="M44:N44"/>
    <mergeCell ref="M55:N55"/>
    <mergeCell ref="M57:N57"/>
    <mergeCell ref="M59:N59"/>
    <mergeCell ref="O44:P44"/>
    <mergeCell ref="O46:P46"/>
    <mergeCell ref="O48:P48"/>
    <mergeCell ref="O50:P50"/>
    <mergeCell ref="O53:P53"/>
    <mergeCell ref="O55:P55"/>
    <mergeCell ref="O57:P57"/>
    <mergeCell ref="O59:P59"/>
    <mergeCell ref="Y5:AB5"/>
    <mergeCell ref="Y6:AB6"/>
    <mergeCell ref="X21:X30"/>
    <mergeCell ref="V21:V30"/>
    <mergeCell ref="T21:T30"/>
    <mergeCell ref="S6:W6"/>
    <mergeCell ref="S7:W7"/>
    <mergeCell ref="S8:W8"/>
    <mergeCell ref="O6:R6"/>
    <mergeCell ref="O7:R7"/>
    <mergeCell ref="O8:R8"/>
    <mergeCell ref="O5:W5"/>
    <mergeCell ref="Z21:Z30"/>
    <mergeCell ref="O23:P23"/>
    <mergeCell ref="O25:P25"/>
    <mergeCell ref="O27:P27"/>
    <mergeCell ref="O30:P30"/>
    <mergeCell ref="S25:S26"/>
    <mergeCell ref="S27:S28"/>
    <mergeCell ref="S29:S30"/>
    <mergeCell ref="S21:S22"/>
    <mergeCell ref="S23:S24"/>
    <mergeCell ref="O36:P36"/>
    <mergeCell ref="O39:P39"/>
    <mergeCell ref="T64:T73"/>
    <mergeCell ref="O73:P73"/>
    <mergeCell ref="O24:P24"/>
    <mergeCell ref="O26:P26"/>
    <mergeCell ref="O28:P28"/>
    <mergeCell ref="O29:P29"/>
    <mergeCell ref="O35:P35"/>
    <mergeCell ref="O37:P37"/>
    <mergeCell ref="O38:P38"/>
    <mergeCell ref="O60:P60"/>
    <mergeCell ref="O61:P61"/>
    <mergeCell ref="O65:P65"/>
    <mergeCell ref="T32:T39"/>
    <mergeCell ref="O62:P62"/>
    <mergeCell ref="O64:P64"/>
    <mergeCell ref="O66:P66"/>
    <mergeCell ref="O68:P68"/>
    <mergeCell ref="O70:P70"/>
    <mergeCell ref="S64:S65"/>
    <mergeCell ref="S66:S67"/>
    <mergeCell ref="S68:S69"/>
    <mergeCell ref="S70:S71"/>
    <mergeCell ref="M27:N27"/>
    <mergeCell ref="M30:N30"/>
    <mergeCell ref="M32:N32"/>
    <mergeCell ref="M34:N34"/>
    <mergeCell ref="M36:N36"/>
    <mergeCell ref="M23:N23"/>
    <mergeCell ref="M25:N25"/>
    <mergeCell ref="K46:L46"/>
    <mergeCell ref="K48:L48"/>
    <mergeCell ref="M24:N24"/>
    <mergeCell ref="M26:N26"/>
    <mergeCell ref="M28:N28"/>
    <mergeCell ref="M29:N29"/>
    <mergeCell ref="K28:L28"/>
    <mergeCell ref="K29:L29"/>
    <mergeCell ref="M37:N37"/>
    <mergeCell ref="K37:L37"/>
    <mergeCell ref="K38:L38"/>
    <mergeCell ref="M38:N38"/>
    <mergeCell ref="K23:L23"/>
    <mergeCell ref="K25:L25"/>
    <mergeCell ref="K27:L27"/>
    <mergeCell ref="K30:L30"/>
    <mergeCell ref="K32:L32"/>
    <mergeCell ref="K60:L60"/>
    <mergeCell ref="M60:N60"/>
    <mergeCell ref="M61:N61"/>
    <mergeCell ref="K61:L61"/>
    <mergeCell ref="M65:N65"/>
    <mergeCell ref="K65:L65"/>
    <mergeCell ref="K67:L67"/>
    <mergeCell ref="M67:N67"/>
    <mergeCell ref="K62:L62"/>
    <mergeCell ref="M66:N66"/>
    <mergeCell ref="M62:N62"/>
    <mergeCell ref="M64:N64"/>
    <mergeCell ref="K64:L64"/>
    <mergeCell ref="K66:L66"/>
    <mergeCell ref="M42:N42"/>
    <mergeCell ref="O42:P42"/>
    <mergeCell ref="O33:P33"/>
    <mergeCell ref="M33:N33"/>
    <mergeCell ref="K33:L33"/>
    <mergeCell ref="K35:L35"/>
    <mergeCell ref="M35:N35"/>
    <mergeCell ref="L83:M83"/>
    <mergeCell ref="L85:M85"/>
    <mergeCell ref="K50:L50"/>
    <mergeCell ref="K53:L53"/>
    <mergeCell ref="K55:L55"/>
    <mergeCell ref="K57:L57"/>
    <mergeCell ref="K59:L59"/>
    <mergeCell ref="K58:L58"/>
    <mergeCell ref="K34:L34"/>
    <mergeCell ref="K36:L36"/>
    <mergeCell ref="K39:L39"/>
    <mergeCell ref="K44:L44"/>
    <mergeCell ref="M46:N46"/>
    <mergeCell ref="M48:N48"/>
    <mergeCell ref="M50:N50"/>
    <mergeCell ref="M53:N53"/>
    <mergeCell ref="M58:N58"/>
    <mergeCell ref="G50:G51"/>
    <mergeCell ref="G52:G53"/>
    <mergeCell ref="C38:C39"/>
    <mergeCell ref="C36:C37"/>
    <mergeCell ref="C34:C35"/>
    <mergeCell ref="C32:C33"/>
    <mergeCell ref="E21:E22"/>
    <mergeCell ref="E23:E24"/>
    <mergeCell ref="E25:E26"/>
    <mergeCell ref="E27:E28"/>
    <mergeCell ref="E29:E30"/>
    <mergeCell ref="C23:C24"/>
    <mergeCell ref="C25:C26"/>
    <mergeCell ref="C27:C28"/>
    <mergeCell ref="C29:C30"/>
    <mergeCell ref="E36:E37"/>
    <mergeCell ref="E38:E39"/>
    <mergeCell ref="G32:G33"/>
    <mergeCell ref="G34:G35"/>
    <mergeCell ref="G36:G37"/>
    <mergeCell ref="G38:G39"/>
    <mergeCell ref="G44:G45"/>
    <mergeCell ref="G46:G47"/>
    <mergeCell ref="G48:G49"/>
    <mergeCell ref="C44:C45"/>
    <mergeCell ref="C46:C47"/>
    <mergeCell ref="C48:C49"/>
    <mergeCell ref="C50:C51"/>
    <mergeCell ref="C52:C53"/>
    <mergeCell ref="E44:E45"/>
    <mergeCell ref="E46:E47"/>
    <mergeCell ref="C64:C65"/>
    <mergeCell ref="C66:C67"/>
    <mergeCell ref="C55:C56"/>
    <mergeCell ref="C57:C58"/>
    <mergeCell ref="C59:C60"/>
    <mergeCell ref="C61:C62"/>
    <mergeCell ref="E55:E56"/>
    <mergeCell ref="E57:E58"/>
    <mergeCell ref="E59:E60"/>
    <mergeCell ref="E61:E62"/>
    <mergeCell ref="E48:E49"/>
    <mergeCell ref="E50:E51"/>
    <mergeCell ref="E52:E53"/>
    <mergeCell ref="C68:C69"/>
    <mergeCell ref="C70:C71"/>
    <mergeCell ref="C72:C73"/>
    <mergeCell ref="O45:P45"/>
    <mergeCell ref="M45:N45"/>
    <mergeCell ref="K45:L45"/>
    <mergeCell ref="K47:L47"/>
    <mergeCell ref="M47:N47"/>
    <mergeCell ref="O47:P47"/>
    <mergeCell ref="O49:P49"/>
    <mergeCell ref="M49:N49"/>
    <mergeCell ref="K49:L49"/>
    <mergeCell ref="K51:L51"/>
    <mergeCell ref="M51:N51"/>
    <mergeCell ref="O51:P51"/>
    <mergeCell ref="O52:P52"/>
    <mergeCell ref="M52:N52"/>
    <mergeCell ref="K52:L52"/>
    <mergeCell ref="K56:L56"/>
    <mergeCell ref="M56:N56"/>
    <mergeCell ref="O56:P56"/>
    <mergeCell ref="O58:P58"/>
    <mergeCell ref="E64:E65"/>
    <mergeCell ref="E66:E67"/>
    <mergeCell ref="L89:M89"/>
    <mergeCell ref="N89:O89"/>
    <mergeCell ref="O69:P69"/>
    <mergeCell ref="M69:N69"/>
    <mergeCell ref="K71:L71"/>
    <mergeCell ref="M71:N71"/>
    <mergeCell ref="O71:P71"/>
    <mergeCell ref="O72:P72"/>
    <mergeCell ref="M72:N72"/>
    <mergeCell ref="K72:L72"/>
    <mergeCell ref="L86:M86"/>
    <mergeCell ref="L87:M87"/>
    <mergeCell ref="L88:M88"/>
    <mergeCell ref="K70:L70"/>
    <mergeCell ref="K73:L73"/>
    <mergeCell ref="L78:M78"/>
    <mergeCell ref="L76:M76"/>
    <mergeCell ref="E68:E69"/>
    <mergeCell ref="E70:E71"/>
    <mergeCell ref="E72:E73"/>
    <mergeCell ref="G64:G65"/>
    <mergeCell ref="G66:G67"/>
    <mergeCell ref="G68:G69"/>
    <mergeCell ref="G70:G71"/>
    <mergeCell ref="G72:G73"/>
    <mergeCell ref="K22:L22"/>
    <mergeCell ref="K24:L24"/>
    <mergeCell ref="K26:L26"/>
    <mergeCell ref="K41:R41"/>
    <mergeCell ref="K42:L42"/>
    <mergeCell ref="G55:G56"/>
    <mergeCell ref="G57:G58"/>
    <mergeCell ref="G59:G60"/>
    <mergeCell ref="G61:G62"/>
    <mergeCell ref="G21:G22"/>
    <mergeCell ref="G23:G24"/>
    <mergeCell ref="G25:G26"/>
    <mergeCell ref="G27:G28"/>
    <mergeCell ref="G29:G30"/>
    <mergeCell ref="E32:E33"/>
    <mergeCell ref="E34:E35"/>
  </mergeCells>
  <conditionalFormatting sqref="I7:L7">
    <cfRule type="expression" dxfId="5" priority="15">
      <formula>$I$7="Silver &amp; Gold"</formula>
    </cfRule>
    <cfRule type="expression" dxfId="4" priority="16">
      <formula>$I$7="Bronze"</formula>
    </cfRule>
  </conditionalFormatting>
  <conditionalFormatting sqref="I18:R90">
    <cfRule type="expression" dxfId="3" priority="34">
      <formula>$I$7="Bronze"</formula>
    </cfRule>
  </conditionalFormatting>
  <conditionalFormatting sqref="E30 G30 E18:G29 E39 G39 E31:G38 E53 G53 E40:G52 E62 G62 E54:G61 E73 G73 E63:G72 E74:G90">
    <cfRule type="expression" dxfId="2" priority="45">
      <formula>$I$7="Silver &amp; Gold"</formula>
    </cfRule>
  </conditionalFormatting>
  <conditionalFormatting sqref="E18:G19 E75:G76 E41:G42">
    <cfRule type="expression" dxfId="1" priority="46">
      <formula>$I$7="Silver &amp; Gold"</formula>
    </cfRule>
  </conditionalFormatting>
  <conditionalFormatting sqref="I41:R42 I75:R76 I18:R19">
    <cfRule type="expression" dxfId="0" priority="49">
      <formula>$I$7="Bronze"</formula>
    </cfRule>
  </conditionalFormatting>
  <dataValidations count="4">
    <dataValidation type="whole" allowBlank="1" showInputMessage="1" showErrorMessage="1" sqref="V85:V90 V78:V83 V64:V73 V55:V62 V44:V53 V21:V30 P31 P43 P54 P63 L31 L43 L54 L63 M77 L76:L90 K77:K90 M84 P74 P77:P90 L74 N73:N74 K43:K74 O90 V32:V39 P40 L40 N39:N40 N21 N23 N25 M21:M40 O21:O40 N27:N32 N34 N36 M43:M74 O43:O74 N43:N44 N46 N48 N50 N53:N55 N57 N59 N62:N64 N66 N68 N70 N76:N90 O76:O81 O83:O88 K21:K40">
      <formula1>0</formula1>
      <formula2>100</formula2>
    </dataValidation>
    <dataValidation type="list" allowBlank="1" showInputMessage="1" showErrorMessage="1" sqref="E78:E90 E38 E21 E23 E25 E27 E29 E31:E32 E34 E36 E43:E44 E46 E48 E50 E52 E54:E55 E57 E59 E61 E63:E64 E66 E68 E70 E72">
      <formula1>"E,D,C,B,A,e,d,c,b,a"</formula1>
    </dataValidation>
    <dataValidation type="list" showInputMessage="1" showErrorMessage="1" sqref="I7:L7">
      <formula1>"Bronze, Silver &amp; Gold"</formula1>
    </dataValidation>
    <dataValidation type="date" allowBlank="1" showInputMessage="1" showErrorMessage="1" sqref="E6 E8">
      <formula1>32874</formula1>
      <formula2>73051</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U50"/>
  <sheetViews>
    <sheetView showGridLines="0" zoomScale="80" zoomScaleNormal="80" workbookViewId="0">
      <selection activeCell="L42" sqref="L42"/>
    </sheetView>
  </sheetViews>
  <sheetFormatPr defaultRowHeight="15"/>
  <cols>
    <col min="1" max="1" width="2.140625" style="1" customWidth="1"/>
    <col min="2" max="2" width="42.140625" style="1" customWidth="1"/>
    <col min="3" max="3" width="1.42578125" style="1" customWidth="1"/>
    <col min="4" max="4" width="14.28515625" style="1" customWidth="1"/>
    <col min="5" max="5" width="1.42578125" style="1" customWidth="1"/>
    <col min="6" max="6" width="14.28515625" style="1" customWidth="1"/>
    <col min="7" max="7" width="1.42578125" style="1" customWidth="1"/>
    <col min="8" max="8" width="4.28515625" style="1" customWidth="1"/>
    <col min="9" max="25" width="9.85546875" style="1" customWidth="1"/>
    <col min="26" max="16384" width="9.140625" style="1"/>
  </cols>
  <sheetData>
    <row r="1" spans="2:21" s="34" customFormat="1" ht="12.75"/>
    <row r="2" spans="2:21" s="25" customFormat="1" ht="27">
      <c r="B2" s="26" t="s">
        <v>56</v>
      </c>
      <c r="C2" s="26"/>
      <c r="D2" s="27"/>
      <c r="E2" s="26"/>
      <c r="F2" s="27"/>
      <c r="G2" s="27"/>
      <c r="H2" s="27"/>
      <c r="I2" s="28"/>
      <c r="J2" s="28"/>
      <c r="K2" s="28"/>
      <c r="L2" s="28"/>
      <c r="M2" s="28"/>
      <c r="N2" s="28"/>
      <c r="O2" s="28"/>
      <c r="P2" s="28"/>
      <c r="Q2" s="28"/>
      <c r="R2" s="28"/>
      <c r="S2" s="28"/>
      <c r="T2" s="28"/>
      <c r="U2" s="28"/>
    </row>
    <row r="3" spans="2:21" s="34" customFormat="1" ht="12.75"/>
    <row r="4" spans="2:21" s="34" customFormat="1" ht="25.5">
      <c r="B4" s="63" t="s">
        <v>27</v>
      </c>
      <c r="C4" s="63"/>
      <c r="D4" s="63"/>
      <c r="E4" s="63"/>
      <c r="F4" s="63"/>
      <c r="G4" s="63"/>
      <c r="H4" s="63"/>
      <c r="I4" s="63"/>
      <c r="J4" s="63"/>
      <c r="K4" s="63"/>
      <c r="L4" s="63"/>
      <c r="M4" s="63"/>
      <c r="N4" s="63"/>
      <c r="O4" s="63"/>
      <c r="P4" s="63"/>
      <c r="Q4" s="63"/>
      <c r="R4" s="63"/>
      <c r="S4" s="63"/>
      <c r="T4" s="63"/>
      <c r="U4" s="63"/>
    </row>
    <row r="5" spans="2:21" s="8" customFormat="1" ht="19.5" customHeight="1">
      <c r="B5" s="20"/>
      <c r="C5" s="20"/>
      <c r="D5" s="20"/>
      <c r="E5" s="20"/>
      <c r="F5" s="20"/>
      <c r="G5" s="20"/>
      <c r="H5" s="20"/>
      <c r="I5" s="20"/>
      <c r="J5" s="20"/>
      <c r="K5" s="20"/>
      <c r="L5" s="20"/>
    </row>
    <row r="6" spans="2:21" ht="31.5">
      <c r="B6" s="270" t="s">
        <v>2</v>
      </c>
      <c r="C6" s="64"/>
      <c r="D6" s="272" t="s">
        <v>3</v>
      </c>
      <c r="E6" s="64"/>
      <c r="F6" s="272" t="s">
        <v>36</v>
      </c>
      <c r="G6" s="2"/>
      <c r="H6" s="2"/>
      <c r="I6" s="2"/>
      <c r="M6" s="2"/>
      <c r="N6" s="2"/>
      <c r="O6" s="2"/>
      <c r="P6" s="2"/>
      <c r="Q6" s="2"/>
      <c r="R6" s="2"/>
    </row>
    <row r="7" spans="2:21" ht="16.5" thickBot="1">
      <c r="B7" s="271" t="s">
        <v>107</v>
      </c>
      <c r="C7" s="65"/>
      <c r="D7" s="273">
        <f>Input!$T$21</f>
        <v>0</v>
      </c>
      <c r="E7" s="65"/>
      <c r="F7" s="273">
        <f>Input!$Z$21</f>
        <v>0</v>
      </c>
      <c r="M7" s="2"/>
      <c r="N7" s="2"/>
      <c r="O7" s="2"/>
      <c r="P7" s="2"/>
      <c r="Q7" s="2"/>
      <c r="R7" s="2"/>
    </row>
    <row r="8" spans="2:21" ht="15.75">
      <c r="B8" s="271" t="s">
        <v>108</v>
      </c>
      <c r="C8" s="65"/>
      <c r="D8" s="273">
        <f>Input!$T$32</f>
        <v>0</v>
      </c>
      <c r="E8" s="65"/>
      <c r="F8" s="273">
        <f>Input!$Z$32</f>
        <v>0</v>
      </c>
      <c r="G8" s="2"/>
      <c r="H8" s="2"/>
      <c r="I8" s="221" t="s">
        <v>38</v>
      </c>
      <c r="J8" s="222"/>
      <c r="K8" s="223"/>
      <c r="M8" s="2"/>
      <c r="N8" s="2"/>
      <c r="O8" s="2"/>
      <c r="P8" s="2"/>
      <c r="Q8" s="2"/>
      <c r="R8" s="2"/>
    </row>
    <row r="9" spans="2:21" ht="15.75">
      <c r="B9" s="271" t="s">
        <v>109</v>
      </c>
      <c r="C9" s="65"/>
      <c r="D9" s="273">
        <f>Input!$T$44</f>
        <v>0</v>
      </c>
      <c r="E9" s="65"/>
      <c r="F9" s="273">
        <f>Input!$Z$44</f>
        <v>0</v>
      </c>
      <c r="G9" s="2"/>
      <c r="H9" s="2"/>
      <c r="I9" s="224"/>
      <c r="J9" s="225"/>
      <c r="K9" s="226"/>
      <c r="M9" s="2"/>
      <c r="N9" s="2"/>
      <c r="O9" s="2"/>
      <c r="P9" s="2"/>
      <c r="Q9" s="2"/>
      <c r="R9" s="2"/>
    </row>
    <row r="10" spans="2:21" ht="15.75">
      <c r="B10" s="271" t="s">
        <v>110</v>
      </c>
      <c r="C10" s="65"/>
      <c r="D10" s="273">
        <f>Input!$T$55</f>
        <v>0</v>
      </c>
      <c r="E10" s="65"/>
      <c r="F10" s="273">
        <f>Input!$Z$55</f>
        <v>0</v>
      </c>
      <c r="G10" s="2"/>
      <c r="H10" s="2"/>
      <c r="I10" s="227">
        <f>Input!B6</f>
        <v>0</v>
      </c>
      <c r="J10" s="228"/>
      <c r="K10" s="229"/>
      <c r="M10" s="2"/>
      <c r="N10" s="2"/>
      <c r="O10" s="2"/>
      <c r="P10" s="2"/>
      <c r="Q10" s="2"/>
      <c r="R10" s="2"/>
    </row>
    <row r="11" spans="2:21" ht="16.5" thickBot="1">
      <c r="B11" s="271" t="s">
        <v>111</v>
      </c>
      <c r="C11" s="65"/>
      <c r="D11" s="273">
        <f>Input!$T$64</f>
        <v>0</v>
      </c>
      <c r="E11" s="65"/>
      <c r="F11" s="273">
        <f>Input!$Z$64</f>
        <v>0</v>
      </c>
      <c r="G11" s="2"/>
      <c r="H11" s="2"/>
      <c r="I11" s="230"/>
      <c r="J11" s="231"/>
      <c r="K11" s="232"/>
      <c r="M11" s="2"/>
      <c r="N11" s="2"/>
      <c r="O11" s="2"/>
      <c r="P11" s="2"/>
      <c r="Q11" s="2"/>
      <c r="R11" s="2"/>
    </row>
    <row r="12" spans="2:21" ht="15.75">
      <c r="B12" s="271" t="s">
        <v>112</v>
      </c>
      <c r="C12" s="65"/>
      <c r="D12" s="273">
        <f>Input!$T$78</f>
        <v>0</v>
      </c>
      <c r="E12" s="65"/>
      <c r="F12" s="273">
        <f>Input!$Z$78</f>
        <v>0</v>
      </c>
      <c r="G12" s="2"/>
      <c r="H12" s="2"/>
      <c r="M12" s="2"/>
      <c r="N12" s="2"/>
      <c r="O12" s="2"/>
      <c r="P12" s="2"/>
      <c r="Q12" s="2"/>
      <c r="R12" s="2"/>
    </row>
    <row r="13" spans="2:21" ht="15.75">
      <c r="B13" s="271" t="s">
        <v>113</v>
      </c>
      <c r="C13" s="65"/>
      <c r="D13" s="273">
        <f>Input!$T$85</f>
        <v>0</v>
      </c>
      <c r="E13" s="65"/>
      <c r="F13" s="273">
        <f>Input!$Z$85</f>
        <v>0</v>
      </c>
      <c r="G13" s="2"/>
      <c r="H13" s="2"/>
      <c r="M13" s="2"/>
      <c r="N13" s="2"/>
      <c r="O13" s="2"/>
      <c r="P13" s="2"/>
      <c r="Q13" s="2"/>
      <c r="R13" s="2"/>
    </row>
    <row r="14" spans="2:21" s="47" customFormat="1" ht="15.75">
      <c r="B14" s="66"/>
      <c r="C14" s="66"/>
      <c r="D14" s="67"/>
      <c r="E14" s="66"/>
      <c r="F14" s="67"/>
      <c r="G14" s="48"/>
      <c r="H14" s="48"/>
      <c r="J14" s="67"/>
      <c r="L14" s="67"/>
      <c r="M14" s="48"/>
      <c r="N14" s="48"/>
      <c r="O14" s="48"/>
      <c r="P14" s="48"/>
      <c r="Q14" s="48"/>
      <c r="R14" s="48"/>
    </row>
    <row r="15" spans="2:21" s="34" customFormat="1" ht="25.5">
      <c r="B15" s="63" t="s">
        <v>35</v>
      </c>
      <c r="C15" s="63"/>
      <c r="D15" s="63"/>
      <c r="E15" s="63"/>
      <c r="F15" s="63"/>
      <c r="G15" s="63"/>
      <c r="H15" s="63"/>
      <c r="I15" s="63"/>
      <c r="J15" s="63"/>
      <c r="K15" s="63"/>
      <c r="L15" s="63"/>
      <c r="M15" s="63"/>
      <c r="N15" s="63"/>
      <c r="O15" s="63"/>
      <c r="P15" s="63"/>
      <c r="Q15" s="63"/>
      <c r="R15" s="63"/>
      <c r="S15" s="63"/>
      <c r="T15" s="63"/>
      <c r="U15" s="63"/>
    </row>
    <row r="16" spans="2:21">
      <c r="B16" s="22"/>
      <c r="C16" s="22"/>
      <c r="E16" s="22"/>
      <c r="F16" s="2"/>
      <c r="G16" s="2"/>
      <c r="H16" s="2"/>
      <c r="I16" s="2"/>
      <c r="J16" s="2"/>
      <c r="K16" s="2"/>
      <c r="L16" s="2"/>
      <c r="M16" s="2"/>
      <c r="N16" s="2"/>
      <c r="O16" s="2"/>
      <c r="P16" s="2"/>
      <c r="Q16" s="2"/>
      <c r="R16" s="2"/>
    </row>
    <row r="17" spans="2:18" ht="15" customHeight="1">
      <c r="B17" s="233"/>
      <c r="C17" s="114"/>
      <c r="E17" s="114"/>
      <c r="F17" s="2"/>
      <c r="G17" s="2"/>
      <c r="H17" s="2"/>
      <c r="I17" s="2"/>
      <c r="J17" s="2"/>
      <c r="K17" s="2"/>
      <c r="L17" s="2"/>
      <c r="M17" s="2"/>
      <c r="N17" s="2"/>
      <c r="O17" s="2"/>
      <c r="P17" s="2"/>
      <c r="Q17" s="2"/>
      <c r="R17" s="2"/>
    </row>
    <row r="18" spans="2:18" ht="15" customHeight="1">
      <c r="B18" s="233"/>
      <c r="C18" s="114"/>
      <c r="E18" s="114"/>
      <c r="F18" s="2"/>
      <c r="G18" s="2"/>
      <c r="H18" s="2"/>
      <c r="I18" s="2"/>
      <c r="J18" s="2"/>
      <c r="K18" s="2"/>
      <c r="L18" s="2"/>
      <c r="M18" s="2"/>
      <c r="N18" s="2"/>
      <c r="O18" s="2"/>
      <c r="P18" s="2"/>
      <c r="Q18" s="2"/>
      <c r="R18" s="2"/>
    </row>
    <row r="19" spans="2:18" ht="15" customHeight="1">
      <c r="B19" s="233"/>
      <c r="C19" s="114"/>
      <c r="E19" s="114"/>
      <c r="F19" s="2"/>
      <c r="G19" s="2"/>
      <c r="H19" s="2"/>
      <c r="I19" s="2"/>
      <c r="J19" s="2"/>
      <c r="K19" s="2"/>
      <c r="L19" s="2"/>
      <c r="M19" s="2"/>
      <c r="N19" s="2"/>
      <c r="O19" s="2"/>
      <c r="P19" s="2"/>
      <c r="Q19" s="2"/>
      <c r="R19" s="2"/>
    </row>
    <row r="20" spans="2:18">
      <c r="F20" s="2"/>
      <c r="G20" s="2"/>
      <c r="H20" s="2"/>
      <c r="I20" s="2"/>
      <c r="J20" s="2"/>
      <c r="K20" s="2"/>
      <c r="L20" s="2"/>
      <c r="M20" s="2"/>
      <c r="N20" s="2"/>
      <c r="O20" s="2"/>
      <c r="P20" s="2"/>
      <c r="Q20" s="2"/>
      <c r="R20" s="2"/>
    </row>
    <row r="21" spans="2:18">
      <c r="F21" s="2"/>
      <c r="G21" s="2"/>
      <c r="H21" s="2"/>
      <c r="I21" s="2"/>
      <c r="J21" s="2"/>
      <c r="K21" s="2"/>
      <c r="L21" s="2"/>
      <c r="M21" s="2"/>
      <c r="N21" s="2"/>
      <c r="O21" s="2"/>
      <c r="P21" s="2"/>
      <c r="Q21" s="2"/>
      <c r="R21" s="2"/>
    </row>
    <row r="22" spans="2:18">
      <c r="D22" s="21">
        <f>D7</f>
        <v>0</v>
      </c>
      <c r="F22" s="21">
        <f>D43</f>
        <v>0</v>
      </c>
      <c r="G22" s="2"/>
      <c r="H22" s="2"/>
      <c r="I22" s="2"/>
      <c r="J22" s="2"/>
      <c r="K22" s="2"/>
      <c r="L22" s="2"/>
      <c r="M22" s="2"/>
      <c r="N22" s="2"/>
      <c r="O22" s="2"/>
      <c r="P22" s="2"/>
      <c r="Q22" s="2"/>
      <c r="R22" s="2"/>
    </row>
    <row r="23" spans="2:18">
      <c r="D23" s="21">
        <f>D8</f>
        <v>0</v>
      </c>
      <c r="F23" s="21">
        <f>D44</f>
        <v>0</v>
      </c>
    </row>
    <row r="24" spans="2:18">
      <c r="D24" s="21">
        <f>D9</f>
        <v>0</v>
      </c>
      <c r="F24" s="21">
        <f>D45</f>
        <v>0</v>
      </c>
    </row>
    <row r="25" spans="2:18">
      <c r="D25" s="21">
        <f>D10</f>
        <v>0</v>
      </c>
      <c r="F25" s="21">
        <f>D46</f>
        <v>0</v>
      </c>
    </row>
    <row r="26" spans="2:18">
      <c r="D26" s="21">
        <f>D11</f>
        <v>0</v>
      </c>
      <c r="F26" s="21">
        <f>D47</f>
        <v>0</v>
      </c>
    </row>
    <row r="27" spans="2:18">
      <c r="D27" s="21">
        <f>D12*1.5</f>
        <v>0</v>
      </c>
      <c r="F27" s="21">
        <f>D48*1.5</f>
        <v>0</v>
      </c>
    </row>
    <row r="28" spans="2:18">
      <c r="D28" s="21">
        <f>D13</f>
        <v>0</v>
      </c>
      <c r="F28" s="21">
        <f>D49</f>
        <v>0</v>
      </c>
    </row>
    <row r="29" spans="2:18">
      <c r="D29" s="21" t="e">
        <f>#REF!</f>
        <v>#REF!</v>
      </c>
      <c r="F29" s="21" t="e">
        <f>#REF!</f>
        <v>#REF!</v>
      </c>
    </row>
    <row r="30" spans="2:18">
      <c r="D30" s="21" t="e">
        <f>#REF!*1.5</f>
        <v>#REF!</v>
      </c>
      <c r="F30" s="21" t="e">
        <f>#REF!*1.5</f>
        <v>#REF!</v>
      </c>
    </row>
    <row r="40" spans="2:21" s="34" customFormat="1" ht="25.5">
      <c r="B40" s="63" t="s">
        <v>37</v>
      </c>
      <c r="C40" s="63"/>
      <c r="D40" s="63"/>
      <c r="E40" s="63"/>
      <c r="F40" s="63"/>
      <c r="G40" s="63"/>
      <c r="H40" s="63"/>
      <c r="I40" s="63"/>
      <c r="J40" s="63"/>
      <c r="K40" s="63"/>
      <c r="L40" s="63"/>
      <c r="M40" s="63"/>
      <c r="N40" s="63"/>
      <c r="O40" s="63"/>
      <c r="P40" s="63"/>
      <c r="Q40" s="63"/>
      <c r="R40" s="63"/>
      <c r="S40" s="63"/>
      <c r="T40" s="63"/>
      <c r="U40" s="63"/>
    </row>
    <row r="41" spans="2:21" s="47" customFormat="1" ht="15.75">
      <c r="B41" s="66"/>
      <c r="C41" s="66"/>
      <c r="D41" s="67"/>
      <c r="E41" s="66"/>
      <c r="F41" s="67"/>
      <c r="G41" s="48"/>
      <c r="H41" s="48"/>
      <c r="J41" s="67"/>
      <c r="L41" s="67"/>
      <c r="M41" s="48"/>
      <c r="N41" s="48"/>
      <c r="O41" s="48"/>
      <c r="P41" s="48"/>
      <c r="Q41" s="48"/>
      <c r="R41" s="48"/>
    </row>
    <row r="42" spans="2:21" s="47" customFormat="1" ht="31.5">
      <c r="B42" s="270" t="s">
        <v>2</v>
      </c>
      <c r="C42" s="66"/>
      <c r="D42" s="274" t="s">
        <v>31</v>
      </c>
      <c r="E42" s="2"/>
      <c r="F42" s="276" t="s">
        <v>32</v>
      </c>
      <c r="G42" s="48"/>
      <c r="H42" s="48"/>
      <c r="J42" s="67"/>
      <c r="L42" s="67"/>
      <c r="M42" s="48"/>
      <c r="N42" s="48"/>
      <c r="O42" s="48"/>
      <c r="P42" s="48"/>
      <c r="Q42" s="48"/>
      <c r="R42" s="48"/>
    </row>
    <row r="43" spans="2:21" s="47" customFormat="1" ht="16.5" thickBot="1">
      <c r="B43" s="271" t="s">
        <v>107</v>
      </c>
      <c r="C43" s="66"/>
      <c r="D43" s="275">
        <f>Input!$V$21</f>
        <v>0</v>
      </c>
      <c r="E43" s="1"/>
      <c r="F43" s="275">
        <f>Input!$AB$21</f>
        <v>0</v>
      </c>
      <c r="G43" s="48"/>
      <c r="H43" s="48"/>
      <c r="J43" s="67"/>
      <c r="L43" s="67"/>
      <c r="M43" s="48"/>
      <c r="N43" s="48"/>
      <c r="O43" s="48"/>
      <c r="P43" s="48"/>
      <c r="Q43" s="48"/>
      <c r="R43" s="48"/>
    </row>
    <row r="44" spans="2:21" s="47" customFormat="1" ht="15.75">
      <c r="B44" s="271" t="s">
        <v>108</v>
      </c>
      <c r="C44" s="66"/>
      <c r="D44" s="275">
        <f>Input!$V$32</f>
        <v>0</v>
      </c>
      <c r="E44" s="1"/>
      <c r="F44" s="275">
        <f>Input!$AB$32</f>
        <v>0</v>
      </c>
      <c r="G44" s="48"/>
      <c r="H44" s="48"/>
      <c r="I44" s="221" t="s">
        <v>39</v>
      </c>
      <c r="J44" s="222"/>
      <c r="K44" s="223"/>
      <c r="L44" s="67"/>
      <c r="M44" s="48"/>
      <c r="N44" s="48"/>
      <c r="O44" s="48"/>
      <c r="P44" s="48"/>
      <c r="Q44" s="48"/>
      <c r="R44" s="48"/>
    </row>
    <row r="45" spans="2:21" s="47" customFormat="1" ht="15.75">
      <c r="B45" s="271" t="s">
        <v>109</v>
      </c>
      <c r="C45" s="66"/>
      <c r="D45" s="275">
        <f>Input!$V$44</f>
        <v>0</v>
      </c>
      <c r="E45" s="1"/>
      <c r="F45" s="275">
        <f>Input!$AB$44</f>
        <v>0</v>
      </c>
      <c r="G45" s="48"/>
      <c r="H45" s="48"/>
      <c r="I45" s="224"/>
      <c r="J45" s="225"/>
      <c r="K45" s="226"/>
      <c r="L45" s="67"/>
      <c r="M45" s="48"/>
      <c r="N45" s="48"/>
      <c r="O45" s="48"/>
      <c r="P45" s="48"/>
      <c r="Q45" s="48"/>
      <c r="R45" s="48"/>
    </row>
    <row r="46" spans="2:21" s="47" customFormat="1" ht="15.75">
      <c r="B46" s="271" t="s">
        <v>110</v>
      </c>
      <c r="C46" s="66"/>
      <c r="D46" s="275">
        <f>Input!$V$55</f>
        <v>0</v>
      </c>
      <c r="E46" s="1"/>
      <c r="F46" s="275">
        <f>Input!$AB$55</f>
        <v>0</v>
      </c>
      <c r="G46" s="48"/>
      <c r="H46" s="48"/>
      <c r="I46" s="234">
        <f>Input!Y6</f>
        <v>0</v>
      </c>
      <c r="J46" s="235"/>
      <c r="K46" s="236"/>
      <c r="L46" s="67"/>
      <c r="M46" s="48"/>
      <c r="N46" s="48"/>
      <c r="O46" s="48"/>
      <c r="P46" s="48"/>
      <c r="Q46" s="48"/>
      <c r="R46" s="48"/>
    </row>
    <row r="47" spans="2:21" s="47" customFormat="1" ht="16.5" thickBot="1">
      <c r="B47" s="271" t="s">
        <v>111</v>
      </c>
      <c r="C47" s="66"/>
      <c r="D47" s="275">
        <f>Input!$V$64</f>
        <v>0</v>
      </c>
      <c r="E47" s="1"/>
      <c r="F47" s="275">
        <f>Input!$AB$64</f>
        <v>0</v>
      </c>
      <c r="G47" s="48"/>
      <c r="H47" s="48"/>
      <c r="I47" s="237"/>
      <c r="J47" s="238"/>
      <c r="K47" s="239"/>
      <c r="L47" s="67"/>
      <c r="M47" s="48"/>
      <c r="N47" s="48"/>
      <c r="O47" s="48"/>
      <c r="P47" s="48"/>
      <c r="Q47" s="48"/>
      <c r="R47" s="48"/>
    </row>
    <row r="48" spans="2:21" s="47" customFormat="1" ht="15.75">
      <c r="B48" s="271" t="s">
        <v>112</v>
      </c>
      <c r="C48" s="66"/>
      <c r="D48" s="275">
        <f>Input!$V$78</f>
        <v>0</v>
      </c>
      <c r="E48" s="1"/>
      <c r="F48" s="275">
        <f>Input!$AB$78</f>
        <v>0</v>
      </c>
      <c r="G48" s="48"/>
      <c r="H48" s="48"/>
      <c r="J48" s="67"/>
      <c r="L48" s="67"/>
      <c r="M48" s="48"/>
      <c r="N48" s="48"/>
      <c r="O48" s="48"/>
      <c r="P48" s="48"/>
      <c r="Q48" s="48"/>
      <c r="R48" s="48"/>
    </row>
    <row r="49" spans="2:18" s="47" customFormat="1" ht="15.75">
      <c r="B49" s="271" t="s">
        <v>113</v>
      </c>
      <c r="C49" s="66"/>
      <c r="D49" s="275">
        <f>Input!$V$85</f>
        <v>0</v>
      </c>
      <c r="E49" s="1"/>
      <c r="F49" s="275">
        <f>Input!$AB$85</f>
        <v>0</v>
      </c>
      <c r="G49" s="48"/>
      <c r="H49" s="48"/>
      <c r="J49" s="67"/>
      <c r="L49" s="67"/>
      <c r="M49" s="48"/>
      <c r="N49" s="48"/>
      <c r="O49" s="48"/>
      <c r="P49" s="48"/>
      <c r="Q49" s="48"/>
      <c r="R49" s="48"/>
    </row>
    <row r="50" spans="2:18" s="47" customFormat="1" ht="15.75">
      <c r="B50" s="66"/>
      <c r="C50" s="66"/>
      <c r="D50" s="67"/>
      <c r="E50" s="66"/>
      <c r="F50" s="67"/>
      <c r="G50" s="48"/>
      <c r="H50" s="48"/>
      <c r="J50" s="67"/>
      <c r="L50" s="67"/>
      <c r="M50" s="48"/>
      <c r="N50" s="48"/>
      <c r="O50" s="48"/>
      <c r="P50" s="48"/>
      <c r="Q50" s="48"/>
      <c r="R50" s="48"/>
    </row>
  </sheetData>
  <sheetProtection sheet="1" objects="1" scenarios="1"/>
  <mergeCells count="5">
    <mergeCell ref="I8:K9"/>
    <mergeCell ref="I10:K11"/>
    <mergeCell ref="B17:B19"/>
    <mergeCell ref="I44:K45"/>
    <mergeCell ref="I46:K47"/>
  </mergeCells>
  <pageMargins left="0.23622047244094491" right="0.23622047244094491" top="0.74803149606299213" bottom="0.74803149606299213" header="0.31496062992125984" footer="0.31496062992125984"/>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K52"/>
  <sheetViews>
    <sheetView showGridLines="0" topLeftCell="A32" zoomScale="90" zoomScaleNormal="90" workbookViewId="0">
      <selection activeCell="B45" sqref="B45:E51"/>
    </sheetView>
  </sheetViews>
  <sheetFormatPr defaultRowHeight="15"/>
  <cols>
    <col min="1" max="1" width="2.140625" style="70" customWidth="1"/>
    <col min="2" max="2" width="5.7109375" style="70" customWidth="1"/>
    <col min="3" max="3" width="70.7109375" style="70" customWidth="1"/>
    <col min="4" max="4" width="7.85546875" style="70" customWidth="1"/>
    <col min="5" max="5" width="8.5703125" style="70" customWidth="1"/>
    <col min="6" max="16384" width="9.140625" style="70"/>
  </cols>
  <sheetData>
    <row r="1" spans="2:11" s="43" customFormat="1" ht="7.5" customHeight="1"/>
    <row r="2" spans="2:11" s="68" customFormat="1" ht="25.5">
      <c r="B2" s="63" t="s">
        <v>34</v>
      </c>
      <c r="C2" s="69"/>
      <c r="D2" s="69"/>
      <c r="E2" s="69"/>
      <c r="F2" s="69"/>
      <c r="G2" s="28"/>
      <c r="H2" s="28"/>
      <c r="I2" s="28"/>
      <c r="J2" s="28"/>
      <c r="K2" s="28"/>
    </row>
    <row r="3" spans="2:11" s="43" customFormat="1"/>
    <row r="4" spans="2:11">
      <c r="B4" s="263" t="s">
        <v>0</v>
      </c>
      <c r="C4" s="264" t="s">
        <v>13</v>
      </c>
      <c r="D4" s="263" t="s">
        <v>14</v>
      </c>
      <c r="E4" s="263" t="s">
        <v>15</v>
      </c>
    </row>
    <row r="5" spans="2:11" ht="15" customHeight="1">
      <c r="B5" s="265">
        <v>1.1000000000000001</v>
      </c>
      <c r="C5" s="266" t="s">
        <v>114</v>
      </c>
      <c r="D5" s="267">
        <f>IF(Input!$I$7="Silver &amp; Gold",(Input!S21),(Input!G21))</f>
        <v>0</v>
      </c>
      <c r="E5" s="268">
        <f>Input!$T$21</f>
        <v>0</v>
      </c>
    </row>
    <row r="6" spans="2:11" ht="15.75" customHeight="1">
      <c r="B6" s="265">
        <v>1.2</v>
      </c>
      <c r="C6" s="266" t="s">
        <v>115</v>
      </c>
      <c r="D6" s="267">
        <f>IF(Input!$I$7="Silver &amp; Gold",(Input!S23),(Input!G23))</f>
        <v>0</v>
      </c>
      <c r="E6" s="268"/>
    </row>
    <row r="7" spans="2:11" ht="15" customHeight="1">
      <c r="B7" s="265">
        <v>1.3</v>
      </c>
      <c r="C7" s="266" t="s">
        <v>116</v>
      </c>
      <c r="D7" s="267">
        <f>IF(Input!$I$7="Silver &amp; Gold",(Input!S25),(Input!G25))</f>
        <v>0</v>
      </c>
      <c r="E7" s="268"/>
    </row>
    <row r="8" spans="2:11">
      <c r="B8" s="265">
        <v>1.4</v>
      </c>
      <c r="C8" s="266" t="s">
        <v>117</v>
      </c>
      <c r="D8" s="267">
        <f>IF(Input!$I$7="Silver &amp; Gold",(Input!S27),(Input!G27))</f>
        <v>0</v>
      </c>
      <c r="E8" s="268"/>
    </row>
    <row r="9" spans="2:11">
      <c r="B9" s="265">
        <v>1.5</v>
      </c>
      <c r="C9" s="266" t="s">
        <v>118</v>
      </c>
      <c r="D9" s="267">
        <f>IF(Input!$I$7="Silver &amp; Gold",(Input!S29),(Input!G29))</f>
        <v>0</v>
      </c>
      <c r="E9" s="268"/>
    </row>
    <row r="10" spans="2:11">
      <c r="B10" s="71"/>
      <c r="C10" s="72"/>
      <c r="D10" s="62"/>
      <c r="E10" s="62"/>
      <c r="F10" s="73"/>
    </row>
    <row r="11" spans="2:11">
      <c r="B11" s="263" t="s">
        <v>0</v>
      </c>
      <c r="C11" s="264" t="s">
        <v>13</v>
      </c>
      <c r="D11" s="263" t="s">
        <v>14</v>
      </c>
      <c r="E11" s="263" t="s">
        <v>15</v>
      </c>
    </row>
    <row r="12" spans="2:11">
      <c r="B12" s="265">
        <v>2.1</v>
      </c>
      <c r="C12" s="266" t="s">
        <v>119</v>
      </c>
      <c r="D12" s="267">
        <f>IF(Input!$I$7="Silver &amp; Gold",(Input!S32),(Input!G32))</f>
        <v>0</v>
      </c>
      <c r="E12" s="268">
        <f>Input!$T$32</f>
        <v>0</v>
      </c>
    </row>
    <row r="13" spans="2:11">
      <c r="B13" s="265">
        <v>2.2000000000000002</v>
      </c>
      <c r="C13" s="266" t="s">
        <v>120</v>
      </c>
      <c r="D13" s="267">
        <f>IF(Input!$I$7="Silver &amp; Gold",(Input!S34),(Input!G34))</f>
        <v>0</v>
      </c>
      <c r="E13" s="268"/>
    </row>
    <row r="14" spans="2:11">
      <c r="B14" s="265">
        <v>2.2999999999999998</v>
      </c>
      <c r="C14" s="266" t="s">
        <v>121</v>
      </c>
      <c r="D14" s="267">
        <f>IF(Input!$I$7="Silver &amp; Gold",(Input!S36),(Input!G36))</f>
        <v>0</v>
      </c>
      <c r="E14" s="268"/>
    </row>
    <row r="15" spans="2:11">
      <c r="B15" s="265">
        <v>2.4</v>
      </c>
      <c r="C15" s="266" t="s">
        <v>122</v>
      </c>
      <c r="D15" s="267">
        <f>IF(Input!$I$7="Silver &amp; Gold",(Input!S38),(Input!G38))</f>
        <v>0</v>
      </c>
      <c r="E15" s="268"/>
    </row>
    <row r="16" spans="2:11">
      <c r="B16" s="71"/>
      <c r="C16" s="72"/>
      <c r="D16" s="62"/>
      <c r="E16" s="62"/>
      <c r="F16" s="73"/>
    </row>
    <row r="17" spans="2:6">
      <c r="B17" s="263" t="s">
        <v>0</v>
      </c>
      <c r="C17" s="264" t="s">
        <v>13</v>
      </c>
      <c r="D17" s="263" t="s">
        <v>14</v>
      </c>
      <c r="E17" s="263" t="s">
        <v>15</v>
      </c>
    </row>
    <row r="18" spans="2:6">
      <c r="B18" s="265">
        <v>3.1</v>
      </c>
      <c r="C18" s="266" t="s">
        <v>123</v>
      </c>
      <c r="D18" s="267">
        <f>IF(Input!$I$7="Silver &amp; Gold",(Input!S44),(Input!G44))</f>
        <v>0</v>
      </c>
      <c r="E18" s="268">
        <f>Input!$T$44</f>
        <v>0</v>
      </c>
    </row>
    <row r="19" spans="2:6">
      <c r="B19" s="265">
        <v>3.2</v>
      </c>
      <c r="C19" s="266" t="s">
        <v>124</v>
      </c>
      <c r="D19" s="267">
        <f>IF(Input!$I$7="Silver &amp; Gold",(Input!S46),(Input!G46))</f>
        <v>0</v>
      </c>
      <c r="E19" s="268"/>
    </row>
    <row r="20" spans="2:6">
      <c r="B20" s="265">
        <v>3.3</v>
      </c>
      <c r="C20" s="266" t="s">
        <v>125</v>
      </c>
      <c r="D20" s="267">
        <f>IF(Input!$I$7="Silver &amp; Gold",(Input!S48),(Input!G48))</f>
        <v>0</v>
      </c>
      <c r="E20" s="268"/>
    </row>
    <row r="21" spans="2:6">
      <c r="B21" s="265">
        <v>3.4</v>
      </c>
      <c r="C21" s="266" t="s">
        <v>126</v>
      </c>
      <c r="D21" s="267">
        <f>IF(Input!$I$7="Silver &amp; Gold",(Input!S50),(Input!G50))</f>
        <v>0</v>
      </c>
      <c r="E21" s="268"/>
    </row>
    <row r="22" spans="2:6" ht="30">
      <c r="B22" s="265">
        <v>3.5</v>
      </c>
      <c r="C22" s="266" t="s">
        <v>127</v>
      </c>
      <c r="D22" s="267">
        <f>IF(Input!$I$7="Silver &amp; Gold",(Input!S52),(Input!G52))</f>
        <v>0</v>
      </c>
      <c r="E22" s="268"/>
    </row>
    <row r="23" spans="2:6">
      <c r="B23" s="71"/>
      <c r="C23" s="72"/>
      <c r="D23" s="62"/>
      <c r="E23" s="62"/>
      <c r="F23" s="73"/>
    </row>
    <row r="24" spans="2:6">
      <c r="B24" s="263" t="s">
        <v>0</v>
      </c>
      <c r="C24" s="264" t="s">
        <v>13</v>
      </c>
      <c r="D24" s="263" t="s">
        <v>14</v>
      </c>
      <c r="E24" s="263" t="s">
        <v>15</v>
      </c>
    </row>
    <row r="25" spans="2:6">
      <c r="B25" s="265">
        <v>4.0999999999999996</v>
      </c>
      <c r="C25" s="266" t="s">
        <v>128</v>
      </c>
      <c r="D25" s="267">
        <f>IF(Input!$I$7="Silver &amp; Gold",(Input!S55),(Input!G55))</f>
        <v>0</v>
      </c>
      <c r="E25" s="268">
        <f>Input!$T$55</f>
        <v>0</v>
      </c>
    </row>
    <row r="26" spans="2:6">
      <c r="B26" s="265">
        <v>4.2</v>
      </c>
      <c r="C26" s="266" t="s">
        <v>129</v>
      </c>
      <c r="D26" s="267">
        <f>IF(Input!$I$7="Silver &amp; Gold",(Input!S57),(Input!G57))</f>
        <v>0</v>
      </c>
      <c r="E26" s="268"/>
    </row>
    <row r="27" spans="2:6">
      <c r="B27" s="265">
        <v>4.3</v>
      </c>
      <c r="C27" s="266" t="s">
        <v>130</v>
      </c>
      <c r="D27" s="267">
        <f>IF(Input!$I$7="Silver &amp; Gold",(Input!S59),(Input!G59))</f>
        <v>0</v>
      </c>
      <c r="E27" s="268"/>
    </row>
    <row r="28" spans="2:6">
      <c r="B28" s="265">
        <v>4.4000000000000004</v>
      </c>
      <c r="C28" s="266" t="s">
        <v>131</v>
      </c>
      <c r="D28" s="267">
        <f>IF(Input!$I$7="Silver &amp; Gold",(Input!S61),(Input!G61))</f>
        <v>0</v>
      </c>
      <c r="E28" s="268"/>
    </row>
    <row r="29" spans="2:6">
      <c r="B29" s="71"/>
      <c r="C29" s="72"/>
      <c r="D29" s="62"/>
      <c r="E29" s="62"/>
      <c r="F29" s="73"/>
    </row>
    <row r="30" spans="2:6">
      <c r="B30" s="263" t="s">
        <v>0</v>
      </c>
      <c r="C30" s="264" t="s">
        <v>13</v>
      </c>
      <c r="D30" s="263" t="s">
        <v>14</v>
      </c>
      <c r="E30" s="263" t="s">
        <v>15</v>
      </c>
    </row>
    <row r="31" spans="2:6">
      <c r="B31" s="265">
        <v>5.0999999999999996</v>
      </c>
      <c r="C31" s="266" t="s">
        <v>132</v>
      </c>
      <c r="D31" s="267">
        <f>IF(Input!$I$7="Silver &amp; Gold",(Input!S64),(Input!G64))</f>
        <v>0</v>
      </c>
      <c r="E31" s="268">
        <f>Input!$T$64</f>
        <v>0</v>
      </c>
    </row>
    <row r="32" spans="2:6">
      <c r="B32" s="265">
        <v>5.2</v>
      </c>
      <c r="C32" s="266" t="s">
        <v>133</v>
      </c>
      <c r="D32" s="267">
        <f>IF(Input!$I$7="Silver &amp; Gold",(Input!S66),(Input!G66))</f>
        <v>0</v>
      </c>
      <c r="E32" s="268"/>
    </row>
    <row r="33" spans="2:6">
      <c r="B33" s="265">
        <v>5.3</v>
      </c>
      <c r="C33" s="266" t="s">
        <v>134</v>
      </c>
      <c r="D33" s="267">
        <f>IF(Input!$I$7="Silver &amp; Gold",(Input!S68),(Input!G68))</f>
        <v>0</v>
      </c>
      <c r="E33" s="268"/>
    </row>
    <row r="34" spans="2:6">
      <c r="B34" s="265">
        <v>5.4</v>
      </c>
      <c r="C34" s="266" t="s">
        <v>135</v>
      </c>
      <c r="D34" s="267">
        <f>IF(Input!$I$7="Silver &amp; Gold",(Input!S70),(Input!G70))</f>
        <v>0</v>
      </c>
      <c r="E34" s="268"/>
    </row>
    <row r="35" spans="2:6">
      <c r="B35" s="265">
        <v>5.5</v>
      </c>
      <c r="C35" s="266" t="s">
        <v>136</v>
      </c>
      <c r="D35" s="267">
        <f>IF(Input!$I$7="Silver &amp; Gold",(Input!S72),(Input!G72))</f>
        <v>0</v>
      </c>
      <c r="E35" s="268"/>
    </row>
    <row r="36" spans="2:6">
      <c r="B36" s="71"/>
      <c r="C36" s="72"/>
      <c r="D36" s="62"/>
      <c r="E36" s="62"/>
      <c r="F36" s="73"/>
    </row>
    <row r="37" spans="2:6">
      <c r="B37" s="263" t="s">
        <v>0</v>
      </c>
      <c r="C37" s="264" t="s">
        <v>13</v>
      </c>
      <c r="D37" s="263" t="s">
        <v>14</v>
      </c>
      <c r="E37" s="263" t="s">
        <v>15</v>
      </c>
    </row>
    <row r="38" spans="2:6">
      <c r="B38" s="265">
        <v>6.1</v>
      </c>
      <c r="C38" s="266" t="s">
        <v>140</v>
      </c>
      <c r="D38" s="267">
        <f>IF(Input!$I$7="Silver &amp; Gold",(Input!R78),(Input!G78))</f>
        <v>0</v>
      </c>
      <c r="E38" s="268">
        <f>Input!$T$78</f>
        <v>0</v>
      </c>
    </row>
    <row r="39" spans="2:6">
      <c r="B39" s="265">
        <v>6.2</v>
      </c>
      <c r="C39" s="269" t="s">
        <v>137</v>
      </c>
      <c r="D39" s="267">
        <f>IF(Input!$I$7="Silver &amp; Gold",(Input!R79),(Input!G79))</f>
        <v>0</v>
      </c>
      <c r="E39" s="268"/>
    </row>
    <row r="40" spans="2:6">
      <c r="B40" s="265">
        <v>6.3</v>
      </c>
      <c r="C40" s="266" t="s">
        <v>141</v>
      </c>
      <c r="D40" s="267">
        <f>IF(Input!$I$7="Silver &amp; Gold",(Input!R80),(Input!G80))</f>
        <v>0</v>
      </c>
      <c r="E40" s="268"/>
    </row>
    <row r="41" spans="2:6">
      <c r="B41" s="265">
        <v>6.4</v>
      </c>
      <c r="C41" s="269" t="s">
        <v>138</v>
      </c>
      <c r="D41" s="267">
        <f>IF(Input!$I$7="Silver &amp; Gold",(Input!R81),(Input!G81))</f>
        <v>0</v>
      </c>
      <c r="E41" s="268"/>
    </row>
    <row r="42" spans="2:6">
      <c r="B42" s="265">
        <v>6.5</v>
      </c>
      <c r="C42" s="269" t="s">
        <v>139</v>
      </c>
      <c r="D42" s="267">
        <f>IF(Input!$I$7="Silver &amp; Gold",(Input!R82),(Input!G82))</f>
        <v>0</v>
      </c>
      <c r="E42" s="268"/>
    </row>
    <row r="43" spans="2:6">
      <c r="B43" s="265">
        <v>6.6</v>
      </c>
      <c r="C43" s="266" t="s">
        <v>142</v>
      </c>
      <c r="D43" s="267">
        <f>IF(Input!$I$7="Silver &amp; Gold",(Input!R83),(Input!G83))</f>
        <v>0</v>
      </c>
      <c r="E43" s="268"/>
    </row>
    <row r="44" spans="2:6">
      <c r="B44" s="71"/>
      <c r="C44" s="72"/>
      <c r="D44" s="62"/>
      <c r="E44" s="62"/>
      <c r="F44" s="73"/>
    </row>
    <row r="45" spans="2:6">
      <c r="B45" s="263" t="s">
        <v>0</v>
      </c>
      <c r="C45" s="264" t="s">
        <v>13</v>
      </c>
      <c r="D45" s="263" t="s">
        <v>14</v>
      </c>
      <c r="E45" s="263" t="s">
        <v>15</v>
      </c>
    </row>
    <row r="46" spans="2:6">
      <c r="B46" s="265">
        <v>7.1</v>
      </c>
      <c r="C46" s="266" t="s">
        <v>140</v>
      </c>
      <c r="D46" s="267">
        <f>IF(Input!$I$7="Silver &amp; Gold",(Input!R85),(Input!G85))</f>
        <v>0</v>
      </c>
      <c r="E46" s="268">
        <f>Input!$T$85</f>
        <v>0</v>
      </c>
    </row>
    <row r="47" spans="2:6">
      <c r="B47" s="265">
        <v>7.2</v>
      </c>
      <c r="C47" s="269" t="s">
        <v>137</v>
      </c>
      <c r="D47" s="267">
        <f>IF(Input!$I$7="Silver &amp; Gold",(Input!R86),(Input!G86))</f>
        <v>0</v>
      </c>
      <c r="E47" s="268"/>
    </row>
    <row r="48" spans="2:6">
      <c r="B48" s="265">
        <v>7.3</v>
      </c>
      <c r="C48" s="266" t="s">
        <v>141</v>
      </c>
      <c r="D48" s="267">
        <f>IF(Input!$I$7="Silver &amp; Gold",(Input!R87),(Input!G87))</f>
        <v>0</v>
      </c>
      <c r="E48" s="268"/>
    </row>
    <row r="49" spans="2:6">
      <c r="B49" s="265">
        <v>7.4</v>
      </c>
      <c r="C49" s="269" t="s">
        <v>138</v>
      </c>
      <c r="D49" s="267">
        <f>IF(Input!$I$7="Silver &amp; Gold",(Input!R88),(Input!G88))</f>
        <v>0</v>
      </c>
      <c r="E49" s="268"/>
    </row>
    <row r="50" spans="2:6">
      <c r="B50" s="265">
        <v>7.5</v>
      </c>
      <c r="C50" s="269" t="s">
        <v>139</v>
      </c>
      <c r="D50" s="267">
        <f>IF(Input!$I$7="Silver &amp; Gold",(Input!R89),(Input!G89))</f>
        <v>0</v>
      </c>
      <c r="E50" s="268"/>
    </row>
    <row r="51" spans="2:6">
      <c r="B51" s="265">
        <v>7.6</v>
      </c>
      <c r="C51" s="266" t="s">
        <v>142</v>
      </c>
      <c r="D51" s="267">
        <f>IF(Input!$I$7="Silver &amp; Gold",(Input!R90),(Input!G90))</f>
        <v>0</v>
      </c>
      <c r="E51" s="268"/>
    </row>
    <row r="52" spans="2:6">
      <c r="B52" s="71"/>
      <c r="C52" s="72"/>
      <c r="D52" s="62"/>
      <c r="E52" s="62"/>
      <c r="F52" s="73"/>
    </row>
  </sheetData>
  <sheetProtection sheet="1" objects="1" scenarios="1"/>
  <mergeCells count="7">
    <mergeCell ref="E38:E43"/>
    <mergeCell ref="E46:E51"/>
    <mergeCell ref="E5:E9"/>
    <mergeCell ref="E12:E15"/>
    <mergeCell ref="E18:E22"/>
    <mergeCell ref="E25:E28"/>
    <mergeCell ref="E31:E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U50"/>
  <sheetViews>
    <sheetView showGridLines="0" topLeftCell="A30" zoomScale="80" zoomScaleNormal="80" workbookViewId="0">
      <selection activeCell="M45" sqref="M45"/>
    </sheetView>
  </sheetViews>
  <sheetFormatPr defaultRowHeight="15"/>
  <cols>
    <col min="1" max="1" width="2.140625" style="1" customWidth="1"/>
    <col min="2" max="2" width="42.5703125" style="1" customWidth="1"/>
    <col min="3" max="3" width="1.42578125" style="1" customWidth="1"/>
    <col min="4" max="4" width="14.28515625" style="1" customWidth="1"/>
    <col min="5" max="5" width="1.42578125" style="1" customWidth="1"/>
    <col min="6" max="6" width="14.28515625" style="1" customWidth="1"/>
    <col min="7" max="7" width="1.42578125" style="1" customWidth="1"/>
    <col min="8" max="8" width="4.28515625" style="1" customWidth="1"/>
    <col min="9" max="25" width="9.85546875" style="1" customWidth="1"/>
    <col min="26" max="16384" width="9.140625" style="1"/>
  </cols>
  <sheetData>
    <row r="1" spans="2:21" s="34" customFormat="1" ht="12.75"/>
    <row r="2" spans="2:21" s="25" customFormat="1" ht="27">
      <c r="B2" s="26" t="s">
        <v>34</v>
      </c>
      <c r="C2" s="26"/>
      <c r="D2" s="27"/>
      <c r="E2" s="26"/>
      <c r="F2" s="27"/>
      <c r="G2" s="27"/>
      <c r="H2" s="27"/>
      <c r="I2" s="28"/>
      <c r="J2" s="28"/>
      <c r="K2" s="28"/>
      <c r="L2" s="28"/>
      <c r="M2" s="28"/>
      <c r="N2" s="28"/>
      <c r="O2" s="28"/>
      <c r="P2" s="28"/>
      <c r="Q2" s="28"/>
      <c r="R2" s="28"/>
      <c r="S2" s="28"/>
      <c r="T2" s="28"/>
      <c r="U2" s="28"/>
    </row>
    <row r="3" spans="2:21" s="34" customFormat="1" ht="12.75"/>
    <row r="4" spans="2:21" s="34" customFormat="1" ht="25.5">
      <c r="B4" s="63" t="s">
        <v>27</v>
      </c>
      <c r="C4" s="63"/>
      <c r="D4" s="63"/>
      <c r="E4" s="63"/>
      <c r="F4" s="63"/>
      <c r="G4" s="63"/>
      <c r="H4" s="63"/>
      <c r="I4" s="63"/>
      <c r="J4" s="63"/>
      <c r="K4" s="63"/>
      <c r="L4" s="63"/>
      <c r="M4" s="63"/>
      <c r="N4" s="63"/>
      <c r="O4" s="63"/>
      <c r="P4" s="63"/>
      <c r="Q4" s="63"/>
      <c r="R4" s="63"/>
      <c r="S4" s="63"/>
      <c r="T4" s="63"/>
      <c r="U4" s="63"/>
    </row>
    <row r="5" spans="2:21" s="8" customFormat="1" ht="19.5" customHeight="1">
      <c r="B5" s="20"/>
      <c r="C5" s="20"/>
      <c r="D5" s="20"/>
      <c r="E5" s="20"/>
      <c r="F5" s="20"/>
      <c r="G5" s="20"/>
      <c r="H5" s="20"/>
      <c r="I5" s="20"/>
      <c r="J5" s="20"/>
      <c r="K5" s="20"/>
      <c r="L5" s="20"/>
    </row>
    <row r="6" spans="2:21" ht="31.5">
      <c r="B6" s="270" t="s">
        <v>2</v>
      </c>
      <c r="C6" s="64"/>
      <c r="D6" s="272" t="s">
        <v>3</v>
      </c>
      <c r="E6" s="64"/>
      <c r="F6" s="272" t="s">
        <v>36</v>
      </c>
      <c r="G6" s="2"/>
      <c r="H6" s="2"/>
      <c r="I6" s="2"/>
      <c r="M6" s="2"/>
      <c r="N6" s="2"/>
      <c r="O6" s="2"/>
      <c r="P6" s="2"/>
      <c r="Q6" s="2"/>
      <c r="R6" s="2"/>
    </row>
    <row r="7" spans="2:21" ht="16.5" thickBot="1">
      <c r="B7" s="271" t="s">
        <v>107</v>
      </c>
      <c r="C7" s="65"/>
      <c r="D7" s="273">
        <f>Input!$T$21</f>
        <v>0</v>
      </c>
      <c r="E7" s="65"/>
      <c r="F7" s="273">
        <f>Input!$Z$21</f>
        <v>0</v>
      </c>
      <c r="M7" s="2"/>
      <c r="N7" s="2"/>
      <c r="O7" s="2"/>
      <c r="P7" s="2"/>
      <c r="Q7" s="2"/>
      <c r="R7" s="2"/>
    </row>
    <row r="8" spans="2:21" ht="15.75">
      <c r="B8" s="271" t="s">
        <v>108</v>
      </c>
      <c r="C8" s="65"/>
      <c r="D8" s="273">
        <f>Input!$T$32</f>
        <v>0</v>
      </c>
      <c r="E8" s="65"/>
      <c r="F8" s="273">
        <f>Input!$Z$32</f>
        <v>0</v>
      </c>
      <c r="G8" s="2"/>
      <c r="H8" s="2"/>
      <c r="I8" s="221" t="s">
        <v>38</v>
      </c>
      <c r="J8" s="222"/>
      <c r="K8" s="223"/>
      <c r="M8" s="2"/>
      <c r="N8" s="2"/>
      <c r="O8" s="2"/>
      <c r="P8" s="2"/>
      <c r="Q8" s="2"/>
      <c r="R8" s="2"/>
    </row>
    <row r="9" spans="2:21" ht="15.75">
      <c r="B9" s="271" t="s">
        <v>109</v>
      </c>
      <c r="C9" s="65"/>
      <c r="D9" s="273">
        <f>Input!$T$44</f>
        <v>0</v>
      </c>
      <c r="E9" s="65"/>
      <c r="F9" s="273">
        <f>Input!$Z$44</f>
        <v>0</v>
      </c>
      <c r="G9" s="2"/>
      <c r="H9" s="2"/>
      <c r="I9" s="224"/>
      <c r="J9" s="225"/>
      <c r="K9" s="226"/>
      <c r="M9" s="2"/>
      <c r="N9" s="2"/>
      <c r="O9" s="2"/>
      <c r="P9" s="2"/>
      <c r="Q9" s="2"/>
      <c r="R9" s="2"/>
    </row>
    <row r="10" spans="2:21" ht="15.75">
      <c r="B10" s="271" t="s">
        <v>110</v>
      </c>
      <c r="C10" s="65"/>
      <c r="D10" s="273">
        <f>Input!$T$55</f>
        <v>0</v>
      </c>
      <c r="E10" s="65"/>
      <c r="F10" s="273">
        <f>Input!$Z$55</f>
        <v>0</v>
      </c>
      <c r="G10" s="2"/>
      <c r="H10" s="2"/>
      <c r="I10" s="227">
        <f>Input!B6</f>
        <v>0</v>
      </c>
      <c r="J10" s="228"/>
      <c r="K10" s="229"/>
      <c r="M10" s="2"/>
      <c r="N10" s="2"/>
      <c r="O10" s="2"/>
      <c r="P10" s="2"/>
      <c r="Q10" s="2"/>
      <c r="R10" s="2"/>
    </row>
    <row r="11" spans="2:21" ht="16.5" thickBot="1">
      <c r="B11" s="271" t="s">
        <v>111</v>
      </c>
      <c r="C11" s="65"/>
      <c r="D11" s="273">
        <f>Input!$T$64</f>
        <v>0</v>
      </c>
      <c r="E11" s="65"/>
      <c r="F11" s="273">
        <f>Input!$Z$64</f>
        <v>0</v>
      </c>
      <c r="G11" s="2"/>
      <c r="H11" s="2"/>
      <c r="I11" s="230"/>
      <c r="J11" s="231"/>
      <c r="K11" s="232"/>
      <c r="M11" s="2"/>
      <c r="N11" s="2"/>
      <c r="O11" s="2"/>
      <c r="P11" s="2"/>
      <c r="Q11" s="2"/>
      <c r="R11" s="2"/>
    </row>
    <row r="12" spans="2:21" ht="15.75">
      <c r="B12" s="271" t="s">
        <v>112</v>
      </c>
      <c r="C12" s="65"/>
      <c r="D12" s="273">
        <f>Input!$T$78</f>
        <v>0</v>
      </c>
      <c r="E12" s="65"/>
      <c r="F12" s="273">
        <f>Input!$Z$78</f>
        <v>0</v>
      </c>
      <c r="G12" s="2"/>
      <c r="H12" s="2"/>
      <c r="M12" s="2"/>
      <c r="N12" s="2"/>
      <c r="O12" s="2"/>
      <c r="P12" s="2"/>
      <c r="Q12" s="2"/>
      <c r="R12" s="2"/>
    </row>
    <row r="13" spans="2:21" ht="15.75">
      <c r="B13" s="271" t="s">
        <v>113</v>
      </c>
      <c r="C13" s="65"/>
      <c r="D13" s="273">
        <f>Input!$T$85</f>
        <v>0</v>
      </c>
      <c r="E13" s="65"/>
      <c r="F13" s="273">
        <f>Input!$Z$85</f>
        <v>0</v>
      </c>
      <c r="G13" s="2"/>
      <c r="H13" s="2"/>
      <c r="M13" s="2"/>
      <c r="N13" s="2"/>
      <c r="O13" s="2"/>
      <c r="P13" s="2"/>
      <c r="Q13" s="2"/>
      <c r="R13" s="2"/>
    </row>
    <row r="14" spans="2:21" s="47" customFormat="1" ht="15.75">
      <c r="B14" s="66"/>
      <c r="C14" s="66"/>
      <c r="D14" s="67"/>
      <c r="E14" s="66"/>
      <c r="F14" s="67"/>
      <c r="G14" s="48"/>
      <c r="H14" s="48"/>
      <c r="J14" s="67"/>
      <c r="L14" s="67"/>
      <c r="M14" s="48"/>
      <c r="N14" s="48"/>
      <c r="O14" s="48"/>
      <c r="P14" s="48"/>
      <c r="Q14" s="48"/>
      <c r="R14" s="48"/>
    </row>
    <row r="15" spans="2:21" s="34" customFormat="1" ht="25.5">
      <c r="B15" s="63" t="s">
        <v>35</v>
      </c>
      <c r="C15" s="63"/>
      <c r="D15" s="63"/>
      <c r="E15" s="63"/>
      <c r="F15" s="63"/>
      <c r="G15" s="63"/>
      <c r="H15" s="63"/>
      <c r="I15" s="63"/>
      <c r="J15" s="63"/>
      <c r="K15" s="63"/>
      <c r="L15" s="63"/>
      <c r="M15" s="63"/>
      <c r="N15" s="63"/>
      <c r="O15" s="63"/>
      <c r="P15" s="63"/>
      <c r="Q15" s="63"/>
      <c r="R15" s="63"/>
      <c r="S15" s="63"/>
      <c r="T15" s="63"/>
      <c r="U15" s="63"/>
    </row>
    <row r="16" spans="2:21">
      <c r="B16" s="22"/>
      <c r="C16" s="22"/>
      <c r="E16" s="22"/>
      <c r="F16" s="2"/>
      <c r="G16" s="2"/>
      <c r="H16" s="2"/>
      <c r="I16" s="2"/>
      <c r="J16" s="2"/>
      <c r="K16" s="2"/>
      <c r="L16" s="2"/>
      <c r="M16" s="2"/>
      <c r="N16" s="2"/>
      <c r="O16" s="2"/>
      <c r="P16" s="2"/>
      <c r="Q16" s="2"/>
      <c r="R16" s="2"/>
    </row>
    <row r="17" spans="2:18" ht="15" customHeight="1">
      <c r="B17" s="233"/>
      <c r="C17" s="23"/>
      <c r="E17" s="23"/>
      <c r="F17" s="2"/>
      <c r="G17" s="2"/>
      <c r="H17" s="2"/>
      <c r="I17" s="2"/>
      <c r="J17" s="2"/>
      <c r="K17" s="2"/>
      <c r="L17" s="2"/>
      <c r="M17" s="2"/>
      <c r="N17" s="2"/>
      <c r="O17" s="2"/>
      <c r="P17" s="2"/>
      <c r="Q17" s="2"/>
      <c r="R17" s="2"/>
    </row>
    <row r="18" spans="2:18" ht="15" customHeight="1">
      <c r="B18" s="233"/>
      <c r="C18" s="23"/>
      <c r="E18" s="23"/>
      <c r="F18" s="2"/>
      <c r="G18" s="2"/>
      <c r="H18" s="2"/>
      <c r="I18" s="2"/>
      <c r="J18" s="2"/>
      <c r="K18" s="2"/>
      <c r="L18" s="2"/>
      <c r="M18" s="2"/>
      <c r="N18" s="2"/>
      <c r="O18" s="2"/>
      <c r="P18" s="2"/>
      <c r="Q18" s="2"/>
      <c r="R18" s="2"/>
    </row>
    <row r="19" spans="2:18" ht="15" customHeight="1">
      <c r="B19" s="233"/>
      <c r="C19" s="23"/>
      <c r="E19" s="23"/>
      <c r="F19" s="2"/>
      <c r="G19" s="2"/>
      <c r="H19" s="2"/>
      <c r="I19" s="2"/>
      <c r="J19" s="2"/>
      <c r="K19" s="2"/>
      <c r="L19" s="2"/>
      <c r="M19" s="2"/>
      <c r="N19" s="2"/>
      <c r="O19" s="2"/>
      <c r="P19" s="2"/>
      <c r="Q19" s="2"/>
      <c r="R19" s="2"/>
    </row>
    <row r="20" spans="2:18">
      <c r="F20" s="2"/>
      <c r="G20" s="2"/>
      <c r="H20" s="2"/>
      <c r="I20" s="2"/>
      <c r="J20" s="2"/>
      <c r="K20" s="2"/>
      <c r="L20" s="2"/>
      <c r="M20" s="2"/>
      <c r="N20" s="2"/>
      <c r="O20" s="2"/>
      <c r="P20" s="2"/>
      <c r="Q20" s="2"/>
      <c r="R20" s="2"/>
    </row>
    <row r="21" spans="2:18">
      <c r="F21" s="2"/>
      <c r="G21" s="2"/>
      <c r="H21" s="2"/>
      <c r="I21" s="2"/>
      <c r="J21" s="2"/>
      <c r="K21" s="2"/>
      <c r="L21" s="2"/>
      <c r="M21" s="2"/>
      <c r="N21" s="2"/>
      <c r="O21" s="2"/>
      <c r="P21" s="2"/>
      <c r="Q21" s="2"/>
      <c r="R21" s="2"/>
    </row>
    <row r="22" spans="2:18">
      <c r="D22" s="21">
        <f>D7</f>
        <v>0</v>
      </c>
      <c r="F22" s="21">
        <f>D43</f>
        <v>0</v>
      </c>
      <c r="G22" s="2"/>
      <c r="H22" s="2"/>
      <c r="I22" s="2"/>
      <c r="J22" s="2"/>
      <c r="K22" s="2"/>
      <c r="L22" s="2"/>
      <c r="M22" s="2"/>
      <c r="N22" s="2"/>
      <c r="O22" s="2"/>
      <c r="P22" s="2"/>
      <c r="Q22" s="2"/>
      <c r="R22" s="2"/>
    </row>
    <row r="23" spans="2:18">
      <c r="D23" s="21">
        <f>D8</f>
        <v>0</v>
      </c>
      <c r="F23" s="21">
        <f>D44</f>
        <v>0</v>
      </c>
    </row>
    <row r="24" spans="2:18">
      <c r="D24" s="21">
        <f>D9</f>
        <v>0</v>
      </c>
      <c r="F24" s="21">
        <f>D45</f>
        <v>0</v>
      </c>
    </row>
    <row r="25" spans="2:18">
      <c r="D25" s="21">
        <f>D10</f>
        <v>0</v>
      </c>
      <c r="F25" s="21">
        <f>D46</f>
        <v>0</v>
      </c>
    </row>
    <row r="26" spans="2:18">
      <c r="D26" s="21">
        <f>D11</f>
        <v>0</v>
      </c>
      <c r="F26" s="21">
        <f>D47</f>
        <v>0</v>
      </c>
    </row>
    <row r="27" spans="2:18">
      <c r="D27" s="21">
        <f>D12*1.5</f>
        <v>0</v>
      </c>
      <c r="F27" s="21">
        <f>D48*1.5</f>
        <v>0</v>
      </c>
    </row>
    <row r="28" spans="2:18">
      <c r="D28" s="21">
        <f>D13</f>
        <v>0</v>
      </c>
      <c r="F28" s="21">
        <f>D49</f>
        <v>0</v>
      </c>
    </row>
    <row r="29" spans="2:18">
      <c r="D29" s="21" t="e">
        <f>#REF!</f>
        <v>#REF!</v>
      </c>
      <c r="F29" s="21" t="e">
        <f>#REF!</f>
        <v>#REF!</v>
      </c>
    </row>
    <row r="30" spans="2:18">
      <c r="D30" s="21" t="e">
        <f>#REF!*1.5</f>
        <v>#REF!</v>
      </c>
      <c r="F30" s="21" t="e">
        <f>#REF!*1.5</f>
        <v>#REF!</v>
      </c>
    </row>
    <row r="40" spans="2:21" s="34" customFormat="1" ht="25.5">
      <c r="B40" s="63" t="s">
        <v>37</v>
      </c>
      <c r="C40" s="63"/>
      <c r="D40" s="63"/>
      <c r="E40" s="63"/>
      <c r="F40" s="63"/>
      <c r="G40" s="63"/>
      <c r="H40" s="63"/>
      <c r="I40" s="63"/>
      <c r="J40" s="63"/>
      <c r="K40" s="63"/>
      <c r="L40" s="63"/>
      <c r="M40" s="63"/>
      <c r="N40" s="63"/>
      <c r="O40" s="63"/>
      <c r="P40" s="63"/>
      <c r="Q40" s="63"/>
      <c r="R40" s="63"/>
      <c r="S40" s="63"/>
      <c r="T40" s="63"/>
      <c r="U40" s="63"/>
    </row>
    <row r="41" spans="2:21" s="47" customFormat="1" ht="15.75">
      <c r="B41" s="66"/>
      <c r="C41" s="66"/>
      <c r="D41" s="67"/>
      <c r="E41" s="66"/>
      <c r="F41" s="67"/>
      <c r="G41" s="48"/>
      <c r="H41" s="48"/>
      <c r="J41" s="67"/>
      <c r="L41" s="67"/>
      <c r="M41" s="48"/>
      <c r="N41" s="48"/>
      <c r="O41" s="48"/>
      <c r="P41" s="48"/>
      <c r="Q41" s="48"/>
      <c r="R41" s="48"/>
    </row>
    <row r="42" spans="2:21" s="47" customFormat="1" ht="31.5">
      <c r="B42" s="270" t="s">
        <v>2</v>
      </c>
      <c r="C42" s="66"/>
      <c r="D42" s="274" t="s">
        <v>31</v>
      </c>
      <c r="E42" s="2"/>
      <c r="F42" s="276" t="s">
        <v>32</v>
      </c>
      <c r="G42" s="48"/>
      <c r="H42" s="48"/>
      <c r="J42" s="67"/>
      <c r="L42" s="67"/>
      <c r="M42" s="48"/>
      <c r="N42" s="48"/>
      <c r="O42" s="48"/>
      <c r="P42" s="48"/>
      <c r="Q42" s="48"/>
      <c r="R42" s="48"/>
    </row>
    <row r="43" spans="2:21" s="47" customFormat="1" ht="16.5" thickBot="1">
      <c r="B43" s="271" t="s">
        <v>107</v>
      </c>
      <c r="C43" s="66"/>
      <c r="D43" s="275">
        <f>Input!$V$21</f>
        <v>0</v>
      </c>
      <c r="E43" s="1"/>
      <c r="F43" s="275">
        <f>Input!$AB$21</f>
        <v>0</v>
      </c>
      <c r="G43" s="48"/>
      <c r="H43" s="48"/>
      <c r="J43" s="67"/>
      <c r="L43" s="67"/>
      <c r="M43" s="48"/>
      <c r="N43" s="48"/>
      <c r="O43" s="48"/>
      <c r="P43" s="48"/>
      <c r="Q43" s="48"/>
      <c r="R43" s="48"/>
    </row>
    <row r="44" spans="2:21" s="47" customFormat="1" ht="15.75">
      <c r="B44" s="271" t="s">
        <v>108</v>
      </c>
      <c r="C44" s="66"/>
      <c r="D44" s="275">
        <f>Input!$V$32</f>
        <v>0</v>
      </c>
      <c r="E44" s="1"/>
      <c r="F44" s="275">
        <f>Input!$AB$32</f>
        <v>0</v>
      </c>
      <c r="G44" s="48"/>
      <c r="H44" s="48"/>
      <c r="I44" s="221" t="s">
        <v>39</v>
      </c>
      <c r="J44" s="222"/>
      <c r="K44" s="223"/>
      <c r="L44" s="67"/>
      <c r="M44" s="48"/>
      <c r="N44" s="48"/>
      <c r="O44" s="48"/>
      <c r="P44" s="48"/>
      <c r="Q44" s="48"/>
      <c r="R44" s="48"/>
    </row>
    <row r="45" spans="2:21" s="47" customFormat="1" ht="15.75">
      <c r="B45" s="271" t="s">
        <v>109</v>
      </c>
      <c r="C45" s="66"/>
      <c r="D45" s="275">
        <f>Input!$V$44</f>
        <v>0</v>
      </c>
      <c r="E45" s="1"/>
      <c r="F45" s="275">
        <f>Input!$AB$44</f>
        <v>0</v>
      </c>
      <c r="G45" s="48"/>
      <c r="H45" s="48"/>
      <c r="I45" s="224"/>
      <c r="J45" s="225"/>
      <c r="K45" s="226"/>
      <c r="L45" s="67"/>
      <c r="M45" s="48"/>
      <c r="N45" s="48"/>
      <c r="O45" s="48"/>
      <c r="P45" s="48"/>
      <c r="Q45" s="48"/>
      <c r="R45" s="48"/>
    </row>
    <row r="46" spans="2:21" s="47" customFormat="1" ht="15.75">
      <c r="B46" s="271" t="s">
        <v>110</v>
      </c>
      <c r="C46" s="66"/>
      <c r="D46" s="275">
        <f>Input!$V$55</f>
        <v>0</v>
      </c>
      <c r="E46" s="1"/>
      <c r="F46" s="275">
        <f>Input!$AB$55</f>
        <v>0</v>
      </c>
      <c r="G46" s="48"/>
      <c r="H46" s="48"/>
      <c r="I46" s="234">
        <f>Input!Y6</f>
        <v>0</v>
      </c>
      <c r="J46" s="235"/>
      <c r="K46" s="236"/>
      <c r="L46" s="67"/>
      <c r="M46" s="48"/>
      <c r="N46" s="48"/>
      <c r="O46" s="48"/>
      <c r="P46" s="48"/>
      <c r="Q46" s="48"/>
      <c r="R46" s="48"/>
    </row>
    <row r="47" spans="2:21" s="47" customFormat="1" ht="16.5" thickBot="1">
      <c r="B47" s="271" t="s">
        <v>111</v>
      </c>
      <c r="C47" s="66"/>
      <c r="D47" s="275">
        <f>Input!$V$64</f>
        <v>0</v>
      </c>
      <c r="E47" s="1"/>
      <c r="F47" s="275">
        <f>Input!$AB$64</f>
        <v>0</v>
      </c>
      <c r="G47" s="48"/>
      <c r="H47" s="48"/>
      <c r="I47" s="237"/>
      <c r="J47" s="238"/>
      <c r="K47" s="239"/>
      <c r="L47" s="67"/>
      <c r="M47" s="48"/>
      <c r="N47" s="48"/>
      <c r="O47" s="48"/>
      <c r="P47" s="48"/>
      <c r="Q47" s="48"/>
      <c r="R47" s="48"/>
    </row>
    <row r="48" spans="2:21" s="47" customFormat="1" ht="15.75">
      <c r="B48" s="271" t="s">
        <v>112</v>
      </c>
      <c r="C48" s="66"/>
      <c r="D48" s="275">
        <f>Input!$V$78</f>
        <v>0</v>
      </c>
      <c r="E48" s="1"/>
      <c r="F48" s="275">
        <f>Input!$AB$78</f>
        <v>0</v>
      </c>
      <c r="G48" s="48"/>
      <c r="H48" s="48"/>
      <c r="J48" s="67"/>
      <c r="L48" s="67"/>
      <c r="M48" s="48"/>
      <c r="N48" s="48"/>
      <c r="O48" s="48"/>
      <c r="P48" s="48"/>
      <c r="Q48" s="48"/>
      <c r="R48" s="48"/>
    </row>
    <row r="49" spans="2:18" s="47" customFormat="1" ht="15.75">
      <c r="B49" s="271" t="s">
        <v>113</v>
      </c>
      <c r="C49" s="66"/>
      <c r="D49" s="275">
        <f>Input!$V$85</f>
        <v>0</v>
      </c>
      <c r="E49" s="1"/>
      <c r="F49" s="275">
        <f>Input!$AB$85</f>
        <v>0</v>
      </c>
      <c r="G49" s="48"/>
      <c r="H49" s="48"/>
      <c r="J49" s="67"/>
      <c r="L49" s="67"/>
      <c r="M49" s="48"/>
      <c r="N49" s="48"/>
      <c r="O49" s="48"/>
      <c r="P49" s="48"/>
      <c r="Q49" s="48"/>
      <c r="R49" s="48"/>
    </row>
    <row r="50" spans="2:18" s="47" customFormat="1" ht="15.75">
      <c r="B50" s="66"/>
      <c r="C50" s="66"/>
      <c r="D50" s="67"/>
      <c r="E50" s="66"/>
      <c r="F50" s="67"/>
      <c r="G50" s="48"/>
      <c r="H50" s="48"/>
      <c r="J50" s="67"/>
      <c r="L50" s="67"/>
      <c r="M50" s="48"/>
      <c r="N50" s="48"/>
      <c r="O50" s="48"/>
      <c r="P50" s="48"/>
      <c r="Q50" s="48"/>
      <c r="R50" s="48"/>
    </row>
  </sheetData>
  <sheetProtection sheet="1" objects="1" scenarios="1"/>
  <mergeCells count="5">
    <mergeCell ref="I46:K47"/>
    <mergeCell ref="B17:B19"/>
    <mergeCell ref="I8:K9"/>
    <mergeCell ref="I10:K11"/>
    <mergeCell ref="I44:K45"/>
  </mergeCells>
  <pageMargins left="0.23622047244094491" right="0.23622047244094491" top="0.74803149606299213" bottom="0.74803149606299213" header="0.31496062992125984" footer="0.31496062992125984"/>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W26"/>
  <sheetViews>
    <sheetView showGridLines="0" zoomScale="70" zoomScaleNormal="70" workbookViewId="0">
      <selection activeCell="D24" sqref="D24"/>
    </sheetView>
  </sheetViews>
  <sheetFormatPr defaultRowHeight="15"/>
  <cols>
    <col min="1" max="1" width="2.140625" style="1" customWidth="1"/>
    <col min="2" max="2" width="4.28515625" style="1" customWidth="1"/>
    <col min="3" max="3" width="41.28515625" style="1" customWidth="1"/>
    <col min="4" max="23" width="9.85546875" style="1" customWidth="1"/>
    <col min="24" max="24" width="2.28515625" style="1" customWidth="1"/>
    <col min="25" max="16384" width="9.140625" style="1"/>
  </cols>
  <sheetData>
    <row r="1" spans="2:23" s="8" customFormat="1" ht="10.5" customHeight="1"/>
    <row r="2" spans="2:23" s="11" customFormat="1" ht="34.5">
      <c r="B2" s="9" t="s">
        <v>33</v>
      </c>
      <c r="C2" s="9"/>
      <c r="D2" s="10"/>
      <c r="E2" s="10"/>
      <c r="F2" s="10"/>
      <c r="G2" s="10"/>
      <c r="J2" s="12"/>
      <c r="K2" s="12"/>
      <c r="L2" s="12"/>
      <c r="M2" s="12"/>
      <c r="N2" s="12"/>
      <c r="O2" s="12"/>
      <c r="P2" s="12"/>
      <c r="Q2" s="12"/>
      <c r="R2" s="12"/>
      <c r="S2" s="12"/>
      <c r="T2" s="12"/>
      <c r="U2" s="12"/>
      <c r="V2" s="12"/>
      <c r="W2" s="12"/>
    </row>
    <row r="3" spans="2:23" s="11" customFormat="1" ht="15" customHeight="1" thickBot="1">
      <c r="H3" s="13"/>
      <c r="I3" s="13"/>
      <c r="J3" s="13"/>
      <c r="K3" s="13"/>
      <c r="L3" s="13"/>
      <c r="M3" s="13"/>
      <c r="T3" s="14"/>
      <c r="U3" s="14"/>
      <c r="V3" s="14"/>
      <c r="W3" s="14"/>
    </row>
    <row r="4" spans="2:23" s="11" customFormat="1" ht="30.75" customHeight="1" thickTop="1">
      <c r="C4" s="15" t="s">
        <v>19</v>
      </c>
      <c r="D4" s="240" t="s">
        <v>20</v>
      </c>
      <c r="E4" s="241"/>
      <c r="G4" s="240" t="s">
        <v>21</v>
      </c>
      <c r="H4" s="242"/>
      <c r="I4" s="242"/>
      <c r="J4" s="242"/>
      <c r="K4" s="242"/>
      <c r="L4" s="242"/>
      <c r="M4" s="242"/>
      <c r="N4" s="241"/>
      <c r="O4" s="16"/>
      <c r="T4" s="240" t="s">
        <v>22</v>
      </c>
      <c r="U4" s="242"/>
      <c r="V4" s="242"/>
      <c r="W4" s="241"/>
    </row>
    <row r="5" spans="2:23" s="11" customFormat="1" ht="30.75" customHeight="1" thickBot="1">
      <c r="C5" s="148">
        <f>Input!B6</f>
        <v>0</v>
      </c>
      <c r="D5" s="243"/>
      <c r="E5" s="244"/>
      <c r="G5" s="245" t="s">
        <v>23</v>
      </c>
      <c r="H5" s="246"/>
      <c r="I5" s="246"/>
      <c r="J5" s="250"/>
      <c r="K5" s="250"/>
      <c r="L5" s="250"/>
      <c r="M5" s="250"/>
      <c r="N5" s="251"/>
      <c r="O5" s="17"/>
      <c r="T5" s="247">
        <f>Input!Y6</f>
        <v>0</v>
      </c>
      <c r="U5" s="248"/>
      <c r="V5" s="248"/>
      <c r="W5" s="249"/>
    </row>
    <row r="6" spans="2:23" s="11" customFormat="1" ht="30.75" customHeight="1" thickTop="1">
      <c r="C6" s="18" t="s">
        <v>24</v>
      </c>
      <c r="D6" s="240" t="s">
        <v>20</v>
      </c>
      <c r="E6" s="241"/>
      <c r="G6" s="256" t="s">
        <v>25</v>
      </c>
      <c r="H6" s="257"/>
      <c r="I6" s="257"/>
      <c r="J6" s="252"/>
      <c r="K6" s="252"/>
      <c r="L6" s="252"/>
      <c r="M6" s="252"/>
      <c r="N6" s="253"/>
    </row>
    <row r="7" spans="2:23" s="11" customFormat="1" ht="30.75" customHeight="1" thickBot="1">
      <c r="C7" s="149"/>
      <c r="D7" s="243"/>
      <c r="E7" s="244"/>
      <c r="G7" s="258" t="s">
        <v>26</v>
      </c>
      <c r="H7" s="259"/>
      <c r="I7" s="259"/>
      <c r="J7" s="254"/>
      <c r="K7" s="254"/>
      <c r="L7" s="254"/>
      <c r="M7" s="254"/>
      <c r="N7" s="255"/>
    </row>
    <row r="8" spans="2:23" s="8" customFormat="1" ht="25.5" customHeight="1" thickTop="1"/>
    <row r="9" spans="2:23" s="8" customFormat="1" ht="25.5">
      <c r="B9" s="19" t="s">
        <v>27</v>
      </c>
      <c r="C9" s="19"/>
      <c r="D9" s="19"/>
      <c r="E9" s="19"/>
      <c r="F9" s="19"/>
      <c r="G9" s="19"/>
      <c r="H9" s="19"/>
      <c r="I9" s="19"/>
      <c r="J9" s="19"/>
      <c r="K9" s="19"/>
      <c r="L9" s="19"/>
      <c r="M9" s="19"/>
      <c r="N9" s="19"/>
      <c r="O9" s="19"/>
      <c r="P9" s="19"/>
      <c r="Q9" s="19"/>
      <c r="R9" s="19"/>
      <c r="S9" s="19"/>
      <c r="T9" s="19"/>
      <c r="U9" s="19"/>
      <c r="V9" s="19"/>
      <c r="W9" s="19"/>
    </row>
    <row r="10" spans="2:23" s="8" customFormat="1" ht="19.5" customHeight="1">
      <c r="B10" s="20"/>
      <c r="C10" s="20"/>
      <c r="D10" s="20"/>
      <c r="E10" s="20"/>
      <c r="F10" s="20"/>
      <c r="G10" s="20"/>
      <c r="H10" s="20"/>
      <c r="I10" s="20"/>
      <c r="J10" s="20"/>
    </row>
    <row r="11" spans="2:23" ht="18.75">
      <c r="C11" s="270" t="s">
        <v>2</v>
      </c>
      <c r="D11" s="272" t="s">
        <v>3</v>
      </c>
      <c r="E11" s="274" t="s">
        <v>28</v>
      </c>
      <c r="F11" s="2"/>
      <c r="G11" s="2"/>
      <c r="H11" s="2"/>
      <c r="I11" s="2"/>
      <c r="J11" s="2"/>
      <c r="K11" s="2"/>
      <c r="L11" s="2"/>
      <c r="M11" s="2"/>
      <c r="N11" s="2"/>
      <c r="O11" s="2"/>
      <c r="P11" s="2"/>
    </row>
    <row r="12" spans="2:23" ht="26.25" customHeight="1">
      <c r="C12" s="271" t="s">
        <v>107</v>
      </c>
      <c r="D12" s="273">
        <f>Input!$T$21</f>
        <v>0</v>
      </c>
      <c r="E12" s="273">
        <f>Input!$V$21</f>
        <v>0</v>
      </c>
      <c r="G12" s="21">
        <f>D12</f>
        <v>0</v>
      </c>
      <c r="H12" s="21">
        <f>E12</f>
        <v>0</v>
      </c>
      <c r="J12" s="2"/>
      <c r="K12" s="2"/>
      <c r="L12" s="2"/>
      <c r="M12" s="2"/>
      <c r="N12" s="2"/>
      <c r="O12" s="2"/>
      <c r="P12" s="2"/>
    </row>
    <row r="13" spans="2:23" ht="26.25" customHeight="1">
      <c r="C13" s="271" t="s">
        <v>108</v>
      </c>
      <c r="D13" s="273">
        <f>Input!$T$32</f>
        <v>0</v>
      </c>
      <c r="E13" s="273">
        <f>Input!$V$32</f>
        <v>0</v>
      </c>
      <c r="F13" s="2"/>
      <c r="G13" s="21">
        <f t="shared" ref="G13:G18" si="0">D13</f>
        <v>0</v>
      </c>
      <c r="H13" s="21">
        <f>E13</f>
        <v>0</v>
      </c>
      <c r="J13" s="2"/>
      <c r="K13" s="2"/>
      <c r="L13" s="2"/>
      <c r="M13" s="2"/>
      <c r="N13" s="2"/>
      <c r="O13" s="2"/>
      <c r="P13" s="2"/>
    </row>
    <row r="14" spans="2:23" ht="26.25" customHeight="1">
      <c r="C14" s="271" t="s">
        <v>109</v>
      </c>
      <c r="D14" s="273">
        <f>Input!$T$44</f>
        <v>0</v>
      </c>
      <c r="E14" s="273">
        <f>Input!$V$44</f>
        <v>0</v>
      </c>
      <c r="F14" s="2"/>
      <c r="G14" s="21">
        <f t="shared" si="0"/>
        <v>0</v>
      </c>
      <c r="H14" s="21">
        <f>E14</f>
        <v>0</v>
      </c>
      <c r="J14" s="2"/>
      <c r="K14" s="2"/>
      <c r="L14" s="2"/>
      <c r="M14" s="2"/>
      <c r="N14" s="2"/>
      <c r="O14" s="2"/>
      <c r="P14" s="2"/>
    </row>
    <row r="15" spans="2:23" ht="26.25" customHeight="1">
      <c r="C15" s="271" t="s">
        <v>110</v>
      </c>
      <c r="D15" s="273">
        <f>Input!$T$55</f>
        <v>0</v>
      </c>
      <c r="E15" s="273">
        <f>Input!$V$55</f>
        <v>0</v>
      </c>
      <c r="F15" s="2"/>
      <c r="G15" s="21">
        <f t="shared" si="0"/>
        <v>0</v>
      </c>
      <c r="H15" s="21">
        <f>E15</f>
        <v>0</v>
      </c>
      <c r="J15" s="2"/>
      <c r="K15" s="2"/>
      <c r="L15" s="2"/>
      <c r="M15" s="2"/>
      <c r="N15" s="2"/>
      <c r="O15" s="2"/>
      <c r="P15" s="2"/>
    </row>
    <row r="16" spans="2:23" ht="26.25" customHeight="1">
      <c r="C16" s="271" t="s">
        <v>111</v>
      </c>
      <c r="D16" s="273">
        <f>Input!$T$64</f>
        <v>0</v>
      </c>
      <c r="E16" s="273">
        <f>Input!$V$64</f>
        <v>0</v>
      </c>
      <c r="F16" s="2"/>
      <c r="G16" s="21">
        <f t="shared" si="0"/>
        <v>0</v>
      </c>
      <c r="H16" s="21">
        <f>E16</f>
        <v>0</v>
      </c>
      <c r="J16" s="2"/>
      <c r="K16" s="2"/>
      <c r="L16" s="2"/>
      <c r="M16" s="2"/>
      <c r="N16" s="2"/>
      <c r="O16" s="2"/>
      <c r="P16" s="2"/>
    </row>
    <row r="17" spans="3:16" ht="26.25" customHeight="1">
      <c r="C17" s="271" t="s">
        <v>112</v>
      </c>
      <c r="D17" s="273">
        <f>Input!$T$78</f>
        <v>0</v>
      </c>
      <c r="E17" s="273">
        <f>Input!$V$78</f>
        <v>0</v>
      </c>
      <c r="F17" s="2"/>
      <c r="G17" s="21">
        <f>D17*1.5</f>
        <v>0</v>
      </c>
      <c r="H17" s="21">
        <f>E17*1.5</f>
        <v>0</v>
      </c>
      <c r="J17" s="2"/>
      <c r="K17" s="2"/>
      <c r="L17" s="2"/>
      <c r="M17" s="2"/>
      <c r="N17" s="2"/>
      <c r="O17" s="2"/>
      <c r="P17" s="2"/>
    </row>
    <row r="18" spans="3:16" ht="26.25" customHeight="1">
      <c r="C18" s="271" t="s">
        <v>113</v>
      </c>
      <c r="D18" s="273">
        <f>Input!$T$85</f>
        <v>0</v>
      </c>
      <c r="E18" s="273">
        <f>Input!$V$85</f>
        <v>0</v>
      </c>
      <c r="F18" s="2"/>
      <c r="G18" s="21">
        <f t="shared" si="0"/>
        <v>0</v>
      </c>
      <c r="H18" s="21">
        <f>E18</f>
        <v>0</v>
      </c>
      <c r="J18" s="2"/>
      <c r="K18" s="2"/>
      <c r="L18" s="2"/>
      <c r="M18" s="2"/>
      <c r="N18" s="2"/>
      <c r="O18" s="2"/>
      <c r="P18" s="2"/>
    </row>
    <row r="19" spans="3:16">
      <c r="E19" s="2"/>
      <c r="F19" s="2"/>
      <c r="G19" s="2"/>
      <c r="H19" s="2"/>
      <c r="I19" s="2"/>
      <c r="J19" s="2"/>
      <c r="K19" s="2"/>
      <c r="L19" s="2"/>
      <c r="M19" s="2"/>
      <c r="N19" s="2"/>
      <c r="O19" s="2"/>
      <c r="P19" s="2"/>
    </row>
    <row r="20" spans="3:16">
      <c r="C20" s="22"/>
      <c r="E20" s="2"/>
      <c r="F20" s="2"/>
      <c r="G20" s="2"/>
      <c r="H20" s="2"/>
      <c r="I20" s="2"/>
      <c r="J20" s="2"/>
      <c r="K20" s="2"/>
      <c r="L20" s="2"/>
      <c r="M20" s="2"/>
      <c r="N20" s="2"/>
      <c r="O20" s="2"/>
      <c r="P20" s="2"/>
    </row>
    <row r="21" spans="3:16" ht="15" customHeight="1">
      <c r="C21" s="233"/>
      <c r="E21" s="2"/>
      <c r="F21" s="2"/>
      <c r="G21" s="2"/>
      <c r="H21" s="2"/>
      <c r="I21" s="2"/>
      <c r="J21" s="2"/>
      <c r="K21" s="2"/>
      <c r="L21" s="2"/>
      <c r="M21" s="2"/>
      <c r="N21" s="2"/>
      <c r="O21" s="2"/>
      <c r="P21" s="2"/>
    </row>
    <row r="22" spans="3:16" ht="15" customHeight="1">
      <c r="C22" s="233"/>
      <c r="E22" s="2"/>
      <c r="F22" s="2"/>
      <c r="G22" s="2"/>
      <c r="H22" s="2"/>
      <c r="I22" s="2"/>
      <c r="J22" s="2"/>
      <c r="K22" s="2"/>
      <c r="L22" s="2"/>
      <c r="M22" s="2"/>
      <c r="N22" s="2"/>
      <c r="O22" s="2"/>
      <c r="P22" s="2"/>
    </row>
    <row r="23" spans="3:16" ht="15" customHeight="1">
      <c r="C23" s="233"/>
      <c r="E23" s="2"/>
      <c r="F23" s="2"/>
      <c r="G23" s="2"/>
      <c r="H23" s="2"/>
      <c r="I23" s="2"/>
      <c r="J23" s="2"/>
      <c r="K23" s="2"/>
      <c r="L23" s="2"/>
      <c r="M23" s="2"/>
      <c r="N23" s="2"/>
      <c r="O23" s="2"/>
      <c r="P23" s="2"/>
    </row>
    <row r="24" spans="3:16">
      <c r="E24" s="2"/>
      <c r="F24" s="2"/>
      <c r="G24" s="2"/>
      <c r="H24" s="2"/>
      <c r="I24" s="2"/>
      <c r="J24" s="2"/>
      <c r="K24" s="2"/>
      <c r="L24" s="2"/>
      <c r="M24" s="2"/>
      <c r="N24" s="2"/>
      <c r="O24" s="2"/>
      <c r="P24" s="2"/>
    </row>
    <row r="25" spans="3:16">
      <c r="E25" s="2"/>
      <c r="F25" s="2"/>
      <c r="G25" s="2"/>
      <c r="H25" s="2"/>
      <c r="I25" s="2"/>
      <c r="J25" s="2"/>
      <c r="K25" s="2"/>
      <c r="L25" s="2"/>
      <c r="M25" s="2"/>
      <c r="N25" s="2"/>
      <c r="O25" s="2"/>
      <c r="P25" s="2"/>
    </row>
    <row r="26" spans="3:16">
      <c r="E26" s="2"/>
      <c r="F26" s="2"/>
      <c r="G26" s="2"/>
      <c r="H26" s="2"/>
      <c r="I26" s="2"/>
      <c r="J26" s="2"/>
      <c r="K26" s="2"/>
      <c r="L26" s="2"/>
      <c r="M26" s="2"/>
      <c r="N26" s="2"/>
      <c r="O26" s="2"/>
      <c r="P26" s="2"/>
    </row>
  </sheetData>
  <sheetProtection sheet="1" objects="1" scenarios="1"/>
  <mergeCells count="14">
    <mergeCell ref="C21:C23"/>
    <mergeCell ref="D4:E4"/>
    <mergeCell ref="G4:N4"/>
    <mergeCell ref="T4:W4"/>
    <mergeCell ref="D5:E5"/>
    <mergeCell ref="G5:I5"/>
    <mergeCell ref="T5:W5"/>
    <mergeCell ref="J5:N5"/>
    <mergeCell ref="J6:N6"/>
    <mergeCell ref="J7:N7"/>
    <mergeCell ref="D6:E6"/>
    <mergeCell ref="G6:I6"/>
    <mergeCell ref="D7:E7"/>
    <mergeCell ref="G7:I7"/>
  </mergeCells>
  <dataValidations disablePrompts="1" count="1">
    <dataValidation type="date" allowBlank="1" showInputMessage="1" showErrorMessage="1" sqref="D5:E5 D7:E7">
      <formula1>32874</formula1>
      <formula2>73051</formula2>
    </dataValidation>
  </dataValidations>
  <pageMargins left="0.23622047244094491" right="0.23622047244094491" top="0.74803149606299213" bottom="0.74803149606299213" header="0.31496062992125984" footer="0.31496062992125984"/>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workbookViewId="0">
      <selection activeCell="H19" sqref="H19"/>
    </sheetView>
  </sheetViews>
  <sheetFormatPr defaultRowHeight="15"/>
  <cols>
    <col min="1" max="1" width="3.140625" customWidth="1"/>
    <col min="11" max="11" width="14.140625" bestFit="1" customWidth="1"/>
  </cols>
  <sheetData>
    <row r="1" spans="2:11" s="1" customFormat="1"/>
    <row r="2" spans="2:11" ht="48.75" customHeight="1">
      <c r="B2" s="260" t="s">
        <v>17</v>
      </c>
      <c r="C2" s="261"/>
      <c r="D2" s="261"/>
      <c r="E2" s="261"/>
      <c r="F2" s="261"/>
      <c r="G2" s="261"/>
      <c r="H2" s="261"/>
      <c r="I2" s="261"/>
      <c r="J2" s="261"/>
      <c r="K2" s="262"/>
    </row>
    <row r="3" spans="2:11" s="1" customFormat="1" ht="31.5" customHeight="1">
      <c r="B3" s="5" t="s">
        <v>4</v>
      </c>
      <c r="C3" s="5" t="s">
        <v>5</v>
      </c>
      <c r="D3" s="5" t="s">
        <v>6</v>
      </c>
      <c r="E3" s="5" t="s">
        <v>7</v>
      </c>
      <c r="F3" s="5" t="s">
        <v>8</v>
      </c>
      <c r="G3" s="5" t="s">
        <v>9</v>
      </c>
      <c r="H3" s="5" t="s">
        <v>10</v>
      </c>
      <c r="I3" s="5" t="s">
        <v>11</v>
      </c>
      <c r="J3" s="5" t="s">
        <v>12</v>
      </c>
      <c r="K3" s="4" t="s">
        <v>16</v>
      </c>
    </row>
    <row r="4" spans="2:11" ht="15" customHeight="1">
      <c r="B4" s="6">
        <f>Input!$T$21</f>
        <v>0</v>
      </c>
      <c r="C4" s="6">
        <f>Input!$T$32</f>
        <v>0</v>
      </c>
      <c r="D4" s="6">
        <f>Input!$T$44</f>
        <v>0</v>
      </c>
      <c r="E4" s="6">
        <f>Input!$T$55</f>
        <v>0</v>
      </c>
      <c r="F4" s="6">
        <f>Input!$T$64</f>
        <v>0</v>
      </c>
      <c r="G4" s="6">
        <f>Input!$T$78</f>
        <v>0</v>
      </c>
      <c r="H4" s="6">
        <f>Input!$T$85</f>
        <v>0</v>
      </c>
      <c r="I4" s="6" t="e">
        <f>Input!#REF!</f>
        <v>#REF!</v>
      </c>
      <c r="J4" s="6" t="e">
        <f>Input!#REF!</f>
        <v>#REF!</v>
      </c>
      <c r="K4" s="7" t="e">
        <f>'2a) Report Visuals'!#REF!</f>
        <v>#REF!</v>
      </c>
    </row>
    <row r="5" spans="2:11" ht="15" customHeight="1">
      <c r="K5" s="3"/>
    </row>
    <row r="6" spans="2:11" ht="15" customHeight="1">
      <c r="B6" t="s">
        <v>18</v>
      </c>
      <c r="K6" s="3"/>
    </row>
  </sheetData>
  <mergeCells count="1">
    <mergeCell ref="B2:K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Input</vt:lpstr>
      <vt:lpstr>1) Presentation</vt:lpstr>
      <vt:lpstr>2a) Report Visuals</vt:lpstr>
      <vt:lpstr>2b) Report Summary</vt:lpstr>
      <vt:lpstr>3) Submission</vt:lpstr>
      <vt:lpstr>Extract</vt:lpstr>
      <vt:lpstr>DateBusEx</vt:lpstr>
      <vt:lpstr>'1) Presentation'!Print_Area</vt:lpstr>
      <vt:lpstr>'2b) Report Summary'!Print_Area</vt:lpstr>
      <vt:lpstr>'3) Submission'!Print_Area</vt:lpstr>
    </vt:vector>
  </TitlesOfParts>
  <Company>Aero Engine Controls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Ross</dc:creator>
  <cp:lastModifiedBy>Harrison, Ross</cp:lastModifiedBy>
  <dcterms:created xsi:type="dcterms:W3CDTF">2013-12-02T08:58:58Z</dcterms:created>
  <dcterms:modified xsi:type="dcterms:W3CDTF">2020-03-13T10:06:33Z</dcterms:modified>
</cp:coreProperties>
</file>